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GenAcct\GASB Pronouncements - IRM\IRM for GASB Standards 72 onwards\GASB 83\"/>
    </mc:Choice>
  </mc:AlternateContent>
  <bookViews>
    <workbookView xWindow="-120" yWindow="-120" windowWidth="29040" windowHeight="15840"/>
  </bookViews>
  <sheets>
    <sheet name="Summary Tracking Sheet" sheetId="6" r:id="rId1"/>
    <sheet name="Asset #1-Eval" sheetId="1" r:id="rId2"/>
    <sheet name="Asset #1-Tracking" sheetId="4" r:id="rId3"/>
    <sheet name="Accounting Summary" sheetId="5" r:id="rId4"/>
  </sheets>
  <definedNames>
    <definedName name="_xlnm.Print_Area" localSheetId="3">'Accounting Summary'!$A$1:$D$36</definedName>
    <definedName name="_xlnm.Print_Area" localSheetId="1">'Asset #1-Eval'!$A$1:$V$273</definedName>
    <definedName name="_xlnm.Print_Area" localSheetId="2">'Asset #1-Tracking'!$A$1:$V$56</definedName>
    <definedName name="_xlnm.Print_Area" localSheetId="0">'Summary Tracking Sheet'!$A$1:$O$282</definedName>
    <definedName name="_xlnm.Print_Titles" localSheetId="1">'Asset #1-Eval'!$1:$9</definedName>
  </definedNames>
  <calcPr calcId="162913"/>
</workbook>
</file>

<file path=xl/calcChain.xml><?xml version="1.0" encoding="utf-8"?>
<calcChain xmlns="http://schemas.openxmlformats.org/spreadsheetml/2006/main">
  <c r="G17" i="4" l="1"/>
  <c r="G18" i="4" s="1"/>
  <c r="G19" i="4" s="1"/>
  <c r="G20" i="4" s="1"/>
  <c r="G21" i="4" s="1"/>
  <c r="G22" i="4" s="1"/>
  <c r="G23" i="4" s="1"/>
  <c r="G24" i="4" s="1"/>
  <c r="G25" i="4" s="1"/>
  <c r="G26" i="4" s="1"/>
  <c r="G27" i="4" s="1"/>
  <c r="V16" i="4"/>
  <c r="C7" i="6" l="1"/>
  <c r="E10" i="4" l="1"/>
  <c r="C7" i="4"/>
  <c r="D7" i="6" s="1"/>
  <c r="E17" i="4"/>
  <c r="C10" i="4" l="1"/>
  <c r="E18" i="4" l="1"/>
  <c r="C20" i="4"/>
  <c r="E20" i="4"/>
  <c r="U16" i="4"/>
  <c r="L16" i="4"/>
  <c r="C3" i="4" l="1"/>
  <c r="D3" i="6" s="1"/>
  <c r="D164" i="1"/>
  <c r="N166" i="1"/>
  <c r="H166" i="1"/>
  <c r="I16" i="4"/>
  <c r="D181" i="1"/>
  <c r="D174" i="1"/>
  <c r="D172" i="1"/>
  <c r="D155" i="1"/>
  <c r="D143" i="1"/>
  <c r="D112" i="1"/>
  <c r="D113" i="1"/>
  <c r="D157" i="1"/>
  <c r="D114" i="1"/>
  <c r="D144" i="1"/>
  <c r="D145" i="1" s="1"/>
  <c r="D88" i="1"/>
  <c r="D89" i="1" s="1"/>
  <c r="H76" i="1"/>
  <c r="H26" i="1"/>
  <c r="D121" i="1"/>
  <c r="H183" i="1"/>
  <c r="J105" i="1"/>
  <c r="J149" i="1" s="1"/>
  <c r="L273" i="1"/>
  <c r="H89" i="1"/>
  <c r="J57" i="1"/>
  <c r="L57" i="1" s="1"/>
  <c r="N57" i="1" s="1"/>
  <c r="P57" i="1" s="1"/>
  <c r="D59" i="1"/>
  <c r="D4" i="6"/>
  <c r="D21" i="6" s="1"/>
  <c r="D5" i="6"/>
  <c r="C194" i="6"/>
  <c r="C197" i="6"/>
  <c r="B197" i="6"/>
  <c r="C110" i="6"/>
  <c r="C109" i="6"/>
  <c r="B109" i="6"/>
  <c r="E21" i="6"/>
  <c r="F21" i="6"/>
  <c r="G21" i="6"/>
  <c r="H21" i="6"/>
  <c r="H109" i="6" s="1"/>
  <c r="I21" i="6"/>
  <c r="I109" i="6" s="1"/>
  <c r="J21" i="6"/>
  <c r="K21" i="6"/>
  <c r="K109" i="6" s="1"/>
  <c r="L21" i="6"/>
  <c r="L109" i="6" s="1"/>
  <c r="M21" i="6"/>
  <c r="M109" i="6" s="1"/>
  <c r="N21" i="6"/>
  <c r="O21" i="6"/>
  <c r="C23" i="6"/>
  <c r="L197" i="6"/>
  <c r="H197" i="6"/>
  <c r="N197" i="6"/>
  <c r="N109" i="6"/>
  <c r="F197" i="6"/>
  <c r="F109" i="6"/>
  <c r="M197" i="6"/>
  <c r="E109" i="6"/>
  <c r="E197" i="6"/>
  <c r="O16" i="4"/>
  <c r="C31" i="5"/>
  <c r="C25" i="5"/>
  <c r="C24" i="5"/>
  <c r="C5" i="5"/>
  <c r="H273" i="1"/>
  <c r="H182" i="1"/>
  <c r="C29" i="5"/>
  <c r="L265" i="1"/>
  <c r="H269" i="1"/>
  <c r="H267" i="1"/>
  <c r="H165" i="1" s="1"/>
  <c r="H266" i="1"/>
  <c r="H185" i="1" s="1"/>
  <c r="C32" i="5" s="1"/>
  <c r="P265" i="1"/>
  <c r="C30" i="5"/>
  <c r="N174" i="1"/>
  <c r="N155" i="1"/>
  <c r="H155" i="1"/>
  <c r="N143" i="1"/>
  <c r="H114" i="1"/>
  <c r="C15" i="5" s="1"/>
  <c r="H113" i="1"/>
  <c r="H156" i="1" s="1"/>
  <c r="N112" i="1"/>
  <c r="H112" i="1"/>
  <c r="H143" i="1" s="1"/>
  <c r="D104" i="1"/>
  <c r="AE94" i="1"/>
  <c r="H88" i="1"/>
  <c r="C20" i="5" s="1"/>
  <c r="H87" i="1"/>
  <c r="C19" i="5" s="1"/>
  <c r="P83" i="1"/>
  <c r="J61" i="1"/>
  <c r="J65" i="1" s="1"/>
  <c r="AA86" i="1"/>
  <c r="H265" i="1" s="1"/>
  <c r="C14" i="5"/>
  <c r="C13" i="5"/>
  <c r="H22" i="6"/>
  <c r="F22" i="6"/>
  <c r="I22" i="6"/>
  <c r="N110" i="6"/>
  <c r="J22" i="6"/>
  <c r="L22" i="6"/>
  <c r="O22" i="6"/>
  <c r="O23" i="6"/>
  <c r="N22" i="6"/>
  <c r="M22" i="6"/>
  <c r="K110" i="6"/>
  <c r="K22" i="6"/>
  <c r="G22" i="6"/>
  <c r="F110" i="6"/>
  <c r="C24" i="6" l="1"/>
  <c r="C6" i="5"/>
  <c r="K197" i="6"/>
  <c r="C111" i="6"/>
  <c r="J109" i="1"/>
  <c r="J108" i="1" s="1"/>
  <c r="N113" i="1" s="1"/>
  <c r="N114" i="1" s="1"/>
  <c r="H157" i="1"/>
  <c r="T16" i="4"/>
  <c r="H16" i="4"/>
  <c r="I17" i="4"/>
  <c r="H17" i="4"/>
  <c r="D6" i="6"/>
  <c r="D109" i="6"/>
  <c r="D197" i="6"/>
  <c r="J122" i="1"/>
  <c r="E7" i="4"/>
  <c r="K16" i="4" s="1"/>
  <c r="P16" i="4" s="1"/>
  <c r="R87" i="1"/>
  <c r="R88" i="1" s="1"/>
  <c r="J197" i="6"/>
  <c r="J109" i="6"/>
  <c r="C28" i="5"/>
  <c r="C23" i="5"/>
  <c r="C18" i="5"/>
  <c r="C199" i="6"/>
  <c r="O109" i="6"/>
  <c r="O197" i="6"/>
  <c r="G109" i="6"/>
  <c r="G197" i="6"/>
  <c r="I197" i="6"/>
  <c r="C198" i="6"/>
  <c r="M23" i="6"/>
  <c r="K23" i="6"/>
  <c r="N111" i="6"/>
  <c r="H23" i="6"/>
  <c r="E22" i="6"/>
  <c r="J110" i="6"/>
  <c r="O111" i="6"/>
  <c r="I111" i="6"/>
  <c r="E110" i="6"/>
  <c r="M110" i="6"/>
  <c r="J111" i="6"/>
  <c r="I24" i="6"/>
  <c r="E111" i="6"/>
  <c r="I110" i="6"/>
  <c r="G23" i="6"/>
  <c r="O110" i="6"/>
  <c r="H111" i="6"/>
  <c r="L111" i="6"/>
  <c r="N23" i="6"/>
  <c r="K111" i="6"/>
  <c r="J23" i="6"/>
  <c r="K24" i="6"/>
  <c r="F111" i="6"/>
  <c r="G111" i="6"/>
  <c r="F23" i="6"/>
  <c r="L24" i="6"/>
  <c r="I23" i="6"/>
  <c r="L110" i="6"/>
  <c r="L23" i="6"/>
  <c r="G24" i="6"/>
  <c r="E23" i="6"/>
  <c r="G110" i="6"/>
  <c r="J24" i="6"/>
  <c r="H110" i="6"/>
  <c r="C25" i="6" l="1"/>
  <c r="C112" i="6"/>
  <c r="H18" i="4"/>
  <c r="I18" i="4"/>
  <c r="Q16" i="4"/>
  <c r="M198" i="6"/>
  <c r="F24" i="6"/>
  <c r="J199" i="6"/>
  <c r="F198" i="6"/>
  <c r="E198" i="6"/>
  <c r="I25" i="6"/>
  <c r="M111" i="6"/>
  <c r="H24" i="6"/>
  <c r="I199" i="6"/>
  <c r="L199" i="6"/>
  <c r="F199" i="6"/>
  <c r="O24" i="6"/>
  <c r="O198" i="6"/>
  <c r="N199" i="6"/>
  <c r="J198" i="6"/>
  <c r="M24" i="6"/>
  <c r="E24" i="6"/>
  <c r="H199" i="6"/>
  <c r="K198" i="6"/>
  <c r="G198" i="6"/>
  <c r="E199" i="6"/>
  <c r="I198" i="6"/>
  <c r="H198" i="6"/>
  <c r="L198" i="6"/>
  <c r="M199" i="6"/>
  <c r="K199" i="6"/>
  <c r="O199" i="6"/>
  <c r="N198" i="6"/>
  <c r="M112" i="6"/>
  <c r="G199" i="6"/>
  <c r="N24" i="6"/>
  <c r="C200" i="6" l="1"/>
  <c r="C26" i="6"/>
  <c r="C113" i="6"/>
  <c r="H19" i="4"/>
  <c r="I19" i="4"/>
  <c r="M16" i="4"/>
  <c r="K25" i="6"/>
  <c r="M25" i="6"/>
  <c r="J25" i="6"/>
  <c r="G25" i="6"/>
  <c r="E25" i="6"/>
  <c r="O25" i="6"/>
  <c r="F112" i="6"/>
  <c r="G112" i="6"/>
  <c r="H25" i="6"/>
  <c r="L25" i="6"/>
  <c r="J112" i="6"/>
  <c r="F25" i="6"/>
  <c r="L112" i="6"/>
  <c r="N25" i="6"/>
  <c r="O112" i="6"/>
  <c r="E112" i="6"/>
  <c r="H112" i="6"/>
  <c r="K112" i="6"/>
  <c r="L200" i="6"/>
  <c r="N112" i="6"/>
  <c r="I112" i="6"/>
  <c r="C201" i="6" l="1"/>
  <c r="C114" i="6"/>
  <c r="C27" i="6"/>
  <c r="H20" i="4"/>
  <c r="I20" i="4"/>
  <c r="J17" i="4"/>
  <c r="R16" i="4"/>
  <c r="N200" i="6"/>
  <c r="E200" i="6"/>
  <c r="J26" i="6"/>
  <c r="L113" i="6"/>
  <c r="K200" i="6"/>
  <c r="M26" i="6"/>
  <c r="J113" i="6"/>
  <c r="O113" i="6"/>
  <c r="J200" i="6"/>
  <c r="H200" i="6"/>
  <c r="M200" i="6"/>
  <c r="K26" i="6"/>
  <c r="I200" i="6"/>
  <c r="K113" i="6"/>
  <c r="H113" i="6"/>
  <c r="O200" i="6"/>
  <c r="F26" i="6"/>
  <c r="I113" i="6"/>
  <c r="M113" i="6"/>
  <c r="F113" i="6"/>
  <c r="I26" i="6"/>
  <c r="F200" i="6"/>
  <c r="H26" i="6"/>
  <c r="E113" i="6"/>
  <c r="E26" i="6"/>
  <c r="G26" i="6"/>
  <c r="N113" i="6"/>
  <c r="L26" i="6"/>
  <c r="G200" i="6"/>
  <c r="N26" i="6"/>
  <c r="O26" i="6"/>
  <c r="G113" i="6"/>
  <c r="C202" i="6" l="1"/>
  <c r="C115" i="6"/>
  <c r="C28" i="6"/>
  <c r="T17" i="4"/>
  <c r="H21" i="4"/>
  <c r="I21" i="4"/>
  <c r="O17" i="4"/>
  <c r="I27" i="6"/>
  <c r="G114" i="6"/>
  <c r="M201" i="6"/>
  <c r="K201" i="6"/>
  <c r="H114" i="6"/>
  <c r="I114" i="6"/>
  <c r="L114" i="6"/>
  <c r="H27" i="6"/>
  <c r="N201" i="6"/>
  <c r="K27" i="6"/>
  <c r="H201" i="6"/>
  <c r="E201" i="6"/>
  <c r="J27" i="6"/>
  <c r="M27" i="6"/>
  <c r="K114" i="6"/>
  <c r="I201" i="6"/>
  <c r="L27" i="6"/>
  <c r="G27" i="6"/>
  <c r="E114" i="6"/>
  <c r="F27" i="6"/>
  <c r="F114" i="6"/>
  <c r="O27" i="6"/>
  <c r="M114" i="6"/>
  <c r="O201" i="6"/>
  <c r="E27" i="6"/>
  <c r="J201" i="6"/>
  <c r="J114" i="6"/>
  <c r="G201" i="6"/>
  <c r="N27" i="6"/>
  <c r="O114" i="6"/>
  <c r="L201" i="6"/>
  <c r="N114" i="6"/>
  <c r="F201" i="6"/>
  <c r="C203" i="6" l="1"/>
  <c r="C116" i="6"/>
  <c r="C29" i="6"/>
  <c r="H22" i="4"/>
  <c r="I22" i="4"/>
  <c r="M28" i="6"/>
  <c r="E115" i="6"/>
  <c r="O202" i="6"/>
  <c r="L115" i="6"/>
  <c r="O28" i="6"/>
  <c r="I28" i="6"/>
  <c r="G28" i="6"/>
  <c r="J202" i="6"/>
  <c r="N28" i="6"/>
  <c r="N115" i="6"/>
  <c r="H28" i="6"/>
  <c r="K115" i="6"/>
  <c r="I202" i="6"/>
  <c r="M115" i="6"/>
  <c r="G202" i="6"/>
  <c r="F28" i="6"/>
  <c r="M202" i="6"/>
  <c r="F202" i="6"/>
  <c r="E202" i="6"/>
  <c r="K28" i="6"/>
  <c r="E28" i="6"/>
  <c r="J28" i="6"/>
  <c r="G115" i="6"/>
  <c r="L202" i="6"/>
  <c r="J115" i="6"/>
  <c r="K202" i="6"/>
  <c r="I115" i="6"/>
  <c r="H202" i="6"/>
  <c r="O115" i="6"/>
  <c r="N202" i="6"/>
  <c r="L28" i="6"/>
  <c r="H115" i="6"/>
  <c r="F115" i="6"/>
  <c r="C30" i="6" l="1"/>
  <c r="C117" i="6"/>
  <c r="C204" i="6"/>
  <c r="H23" i="4"/>
  <c r="T18" i="4"/>
  <c r="I23" i="4"/>
  <c r="K29" i="6"/>
  <c r="J29" i="6"/>
  <c r="H29" i="6"/>
  <c r="K116" i="6"/>
  <c r="J116" i="6"/>
  <c r="G116" i="6"/>
  <c r="L116" i="6"/>
  <c r="M116" i="6"/>
  <c r="I116" i="6"/>
  <c r="N116" i="6"/>
  <c r="E29" i="6"/>
  <c r="O116" i="6"/>
  <c r="G203" i="6"/>
  <c r="I29" i="6"/>
  <c r="E203" i="6"/>
  <c r="E116" i="6"/>
  <c r="O29" i="6"/>
  <c r="I203" i="6"/>
  <c r="M203" i="6"/>
  <c r="F116" i="6"/>
  <c r="O203" i="6"/>
  <c r="H116" i="6"/>
  <c r="K203" i="6"/>
  <c r="M29" i="6"/>
  <c r="F29" i="6"/>
  <c r="N29" i="6"/>
  <c r="H203" i="6"/>
  <c r="L29" i="6"/>
  <c r="J203" i="6"/>
  <c r="L203" i="6"/>
  <c r="F203" i="6"/>
  <c r="N203" i="6"/>
  <c r="G29" i="6"/>
  <c r="C31" i="6" l="1"/>
  <c r="C118" i="6"/>
  <c r="C205" i="6"/>
  <c r="H24" i="4"/>
  <c r="I24" i="4"/>
  <c r="G117" i="6"/>
  <c r="K117" i="6"/>
  <c r="L204" i="6"/>
  <c r="M117" i="6"/>
  <c r="E30" i="6"/>
  <c r="N30" i="6"/>
  <c r="H30" i="6"/>
  <c r="I204" i="6"/>
  <c r="E204" i="6"/>
  <c r="N204" i="6"/>
  <c r="J30" i="6"/>
  <c r="F117" i="6"/>
  <c r="M204" i="6"/>
  <c r="J117" i="6"/>
  <c r="G204" i="6"/>
  <c r="L30" i="6"/>
  <c r="K30" i="6"/>
  <c r="F204" i="6"/>
  <c r="F30" i="6"/>
  <c r="N117" i="6"/>
  <c r="H204" i="6"/>
  <c r="O204" i="6"/>
  <c r="K204" i="6"/>
  <c r="O117" i="6"/>
  <c r="I30" i="6"/>
  <c r="E117" i="6"/>
  <c r="I117" i="6"/>
  <c r="O30" i="6"/>
  <c r="G30" i="6"/>
  <c r="M30" i="6"/>
  <c r="J204" i="6"/>
  <c r="L117" i="6"/>
  <c r="H117" i="6"/>
  <c r="C206" i="6" l="1"/>
  <c r="C119" i="6"/>
  <c r="C32" i="6"/>
  <c r="H25" i="4"/>
  <c r="I25" i="4"/>
  <c r="N31" i="6"/>
  <c r="I118" i="6"/>
  <c r="F205" i="6"/>
  <c r="K31" i="6"/>
  <c r="E118" i="6"/>
  <c r="J205" i="6"/>
  <c r="J118" i="6"/>
  <c r="I31" i="6"/>
  <c r="H118" i="6"/>
  <c r="F118" i="6"/>
  <c r="L31" i="6"/>
  <c r="E205" i="6"/>
  <c r="H31" i="6"/>
  <c r="E31" i="6"/>
  <c r="I205" i="6"/>
  <c r="L118" i="6"/>
  <c r="O31" i="6"/>
  <c r="O118" i="6"/>
  <c r="N205" i="6"/>
  <c r="M205" i="6"/>
  <c r="M118" i="6"/>
  <c r="G118" i="6"/>
  <c r="F31" i="6"/>
  <c r="G31" i="6"/>
  <c r="O205" i="6"/>
  <c r="L205" i="6"/>
  <c r="G205" i="6"/>
  <c r="J31" i="6"/>
  <c r="M31" i="6"/>
  <c r="N118" i="6"/>
  <c r="H205" i="6"/>
  <c r="K205" i="6"/>
  <c r="K118" i="6"/>
  <c r="H26" i="4" l="1"/>
  <c r="H27" i="4"/>
  <c r="C207" i="6"/>
  <c r="C120" i="6"/>
  <c r="C33" i="6"/>
  <c r="I26" i="4"/>
  <c r="D165" i="1" s="1"/>
  <c r="D166" i="1" s="1"/>
  <c r="M206" i="6"/>
  <c r="G119" i="6"/>
  <c r="N119" i="6"/>
  <c r="E119" i="6"/>
  <c r="K32" i="6"/>
  <c r="F206" i="6"/>
  <c r="H119" i="6"/>
  <c r="I206" i="6"/>
  <c r="M119" i="6"/>
  <c r="O206" i="6"/>
  <c r="L32" i="6"/>
  <c r="G32" i="6"/>
  <c r="F32" i="6"/>
  <c r="N206" i="6"/>
  <c r="J32" i="6"/>
  <c r="J206" i="6"/>
  <c r="H206" i="6"/>
  <c r="K206" i="6"/>
  <c r="J119" i="6"/>
  <c r="F119" i="6"/>
  <c r="E32" i="6"/>
  <c r="M32" i="6"/>
  <c r="I32" i="6"/>
  <c r="G206" i="6"/>
  <c r="L206" i="6"/>
  <c r="O119" i="6"/>
  <c r="E206" i="6"/>
  <c r="H32" i="6"/>
  <c r="L119" i="6"/>
  <c r="I119" i="6"/>
  <c r="K119" i="6"/>
  <c r="O32" i="6"/>
  <c r="N32" i="6"/>
  <c r="C208" i="6" l="1"/>
  <c r="C121" i="6"/>
  <c r="C34" i="6"/>
  <c r="T19" i="4"/>
  <c r="I27" i="4"/>
  <c r="J33" i="6"/>
  <c r="N33" i="6"/>
  <c r="K120" i="6"/>
  <c r="I120" i="6"/>
  <c r="M33" i="6"/>
  <c r="G120" i="6"/>
  <c r="D200" i="6"/>
  <c r="O207" i="6"/>
  <c r="F207" i="6"/>
  <c r="E33" i="6"/>
  <c r="L120" i="6"/>
  <c r="D23" i="6"/>
  <c r="L207" i="6"/>
  <c r="M207" i="6"/>
  <c r="J120" i="6"/>
  <c r="L33" i="6"/>
  <c r="D24" i="6"/>
  <c r="M120" i="6"/>
  <c r="I33" i="6"/>
  <c r="H33" i="6"/>
  <c r="N207" i="6"/>
  <c r="F120" i="6"/>
  <c r="K33" i="6"/>
  <c r="F33" i="6"/>
  <c r="O120" i="6"/>
  <c r="H120" i="6"/>
  <c r="D8" i="6"/>
  <c r="G33" i="6"/>
  <c r="G207" i="6"/>
  <c r="D199" i="6"/>
  <c r="K207" i="6"/>
  <c r="D110" i="6"/>
  <c r="O33" i="6"/>
  <c r="J207" i="6"/>
  <c r="E207" i="6"/>
  <c r="I207" i="6"/>
  <c r="N120" i="6"/>
  <c r="D112" i="6"/>
  <c r="H207" i="6"/>
  <c r="E120" i="6"/>
  <c r="C122" i="6" l="1"/>
  <c r="C35" i="6"/>
  <c r="C209" i="6"/>
  <c r="B23" i="6"/>
  <c r="B110" i="6"/>
  <c r="B199" i="6"/>
  <c r="B24" i="6"/>
  <c r="B200" i="6"/>
  <c r="B112" i="6"/>
  <c r="D182" i="1"/>
  <c r="D183" i="1" s="1"/>
  <c r="D184" i="1" s="1"/>
  <c r="D185" i="1" s="1"/>
  <c r="M121" i="6"/>
  <c r="N34" i="6"/>
  <c r="L34" i="6"/>
  <c r="K208" i="6"/>
  <c r="G208" i="6"/>
  <c r="G34" i="6"/>
  <c r="H208" i="6"/>
  <c r="L121" i="6"/>
  <c r="M34" i="6"/>
  <c r="N208" i="6"/>
  <c r="M208" i="6"/>
  <c r="E121" i="6"/>
  <c r="F121" i="6"/>
  <c r="F34" i="6"/>
  <c r="J121" i="6"/>
  <c r="J34" i="6"/>
  <c r="I208" i="6"/>
  <c r="O34" i="6"/>
  <c r="D22" i="6"/>
  <c r="N121" i="6"/>
  <c r="E34" i="6"/>
  <c r="K121" i="6"/>
  <c r="H34" i="6"/>
  <c r="G121" i="6"/>
  <c r="L208" i="6"/>
  <c r="H121" i="6"/>
  <c r="I34" i="6"/>
  <c r="E208" i="6"/>
  <c r="J208" i="6"/>
  <c r="F208" i="6"/>
  <c r="I121" i="6"/>
  <c r="O208" i="6"/>
  <c r="D111" i="6"/>
  <c r="D198" i="6"/>
  <c r="O121" i="6"/>
  <c r="K34" i="6"/>
  <c r="C210" i="6" l="1"/>
  <c r="C36" i="6"/>
  <c r="C123" i="6"/>
  <c r="B111" i="6"/>
  <c r="B198" i="6"/>
  <c r="B22" i="6"/>
  <c r="N122" i="6"/>
  <c r="L209" i="6"/>
  <c r="J35" i="6"/>
  <c r="H209" i="6"/>
  <c r="I122" i="6"/>
  <c r="I35" i="6"/>
  <c r="H35" i="6"/>
  <c r="M209" i="6"/>
  <c r="M122" i="6"/>
  <c r="O35" i="6"/>
  <c r="K209" i="6"/>
  <c r="F122" i="6"/>
  <c r="N35" i="6"/>
  <c r="G122" i="6"/>
  <c r="O122" i="6"/>
  <c r="F35" i="6"/>
  <c r="J209" i="6"/>
  <c r="I209" i="6"/>
  <c r="E209" i="6"/>
  <c r="F209" i="6"/>
  <c r="G209" i="6"/>
  <c r="M35" i="6"/>
  <c r="H122" i="6"/>
  <c r="K35" i="6"/>
  <c r="E35" i="6"/>
  <c r="O209" i="6"/>
  <c r="L122" i="6"/>
  <c r="J122" i="6"/>
  <c r="L35" i="6"/>
  <c r="N209" i="6"/>
  <c r="K122" i="6"/>
  <c r="G35" i="6"/>
  <c r="E122" i="6"/>
  <c r="C211" i="6" l="1"/>
  <c r="C37" i="6"/>
  <c r="C124" i="6"/>
  <c r="T20" i="4"/>
  <c r="I123" i="6"/>
  <c r="G210" i="6"/>
  <c r="E36" i="6"/>
  <c r="N123" i="6"/>
  <c r="L123" i="6"/>
  <c r="O210" i="6"/>
  <c r="M210" i="6"/>
  <c r="F36" i="6"/>
  <c r="E210" i="6"/>
  <c r="N36" i="6"/>
  <c r="J123" i="6"/>
  <c r="I210" i="6"/>
  <c r="L210" i="6"/>
  <c r="D36" i="6"/>
  <c r="K36" i="6"/>
  <c r="K123" i="6"/>
  <c r="E123" i="6"/>
  <c r="M36" i="6"/>
  <c r="J36" i="6"/>
  <c r="L36" i="6"/>
  <c r="I36" i="6"/>
  <c r="F123" i="6"/>
  <c r="H210" i="6"/>
  <c r="F210" i="6"/>
  <c r="K210" i="6"/>
  <c r="H36" i="6"/>
  <c r="O123" i="6"/>
  <c r="H123" i="6"/>
  <c r="O36" i="6"/>
  <c r="M123" i="6"/>
  <c r="G123" i="6"/>
  <c r="N210" i="6"/>
  <c r="J210" i="6"/>
  <c r="G36" i="6"/>
  <c r="B36" i="6" l="1"/>
  <c r="C212" i="6"/>
  <c r="C125" i="6"/>
  <c r="C38" i="6"/>
  <c r="D124" i="6"/>
  <c r="O124" i="6"/>
  <c r="L37" i="6"/>
  <c r="K37" i="6"/>
  <c r="J124" i="6"/>
  <c r="E211" i="6"/>
  <c r="I211" i="6"/>
  <c r="K124" i="6"/>
  <c r="E124" i="6"/>
  <c r="G211" i="6"/>
  <c r="H124" i="6"/>
  <c r="K211" i="6"/>
  <c r="J37" i="6"/>
  <c r="O37" i="6"/>
  <c r="M124" i="6"/>
  <c r="H37" i="6"/>
  <c r="N124" i="6"/>
  <c r="F211" i="6"/>
  <c r="L124" i="6"/>
  <c r="N37" i="6"/>
  <c r="M37" i="6"/>
  <c r="F124" i="6"/>
  <c r="G124" i="6"/>
  <c r="O211" i="6"/>
  <c r="I37" i="6"/>
  <c r="I124" i="6"/>
  <c r="E37" i="6"/>
  <c r="H211" i="6"/>
  <c r="L211" i="6"/>
  <c r="N211" i="6"/>
  <c r="G37" i="6"/>
  <c r="F37" i="6"/>
  <c r="J211" i="6"/>
  <c r="D37" i="6"/>
  <c r="M211" i="6"/>
  <c r="B37" i="6" l="1"/>
  <c r="B124" i="6"/>
  <c r="C126" i="6"/>
  <c r="C39" i="6"/>
  <c r="C213" i="6"/>
  <c r="K125" i="6"/>
  <c r="L38" i="6"/>
  <c r="I212" i="6"/>
  <c r="G125" i="6"/>
  <c r="H212" i="6"/>
  <c r="E38" i="6"/>
  <c r="F125" i="6"/>
  <c r="M38" i="6"/>
  <c r="I38" i="6"/>
  <c r="D38" i="6"/>
  <c r="J125" i="6"/>
  <c r="G212" i="6"/>
  <c r="J38" i="6"/>
  <c r="O125" i="6"/>
  <c r="E212" i="6"/>
  <c r="K38" i="6"/>
  <c r="N38" i="6"/>
  <c r="G38" i="6"/>
  <c r="K212" i="6"/>
  <c r="E125" i="6"/>
  <c r="J212" i="6"/>
  <c r="M212" i="6"/>
  <c r="F38" i="6"/>
  <c r="D125" i="6"/>
  <c r="F212" i="6"/>
  <c r="H38" i="6"/>
  <c r="L212" i="6"/>
  <c r="O212" i="6"/>
  <c r="M125" i="6"/>
  <c r="I125" i="6"/>
  <c r="N212" i="6"/>
  <c r="O38" i="6"/>
  <c r="N125" i="6"/>
  <c r="L125" i="6"/>
  <c r="D212" i="6"/>
  <c r="H125" i="6"/>
  <c r="B212" i="6" l="1"/>
  <c r="B125" i="6"/>
  <c r="B38" i="6"/>
  <c r="C40" i="6"/>
  <c r="C127" i="6"/>
  <c r="C214" i="6"/>
  <c r="T21" i="4"/>
  <c r="G39" i="6"/>
  <c r="L126" i="6"/>
  <c r="O126" i="6"/>
  <c r="I39" i="6"/>
  <c r="H213" i="6"/>
  <c r="I213" i="6"/>
  <c r="M39" i="6"/>
  <c r="E126" i="6"/>
  <c r="E39" i="6"/>
  <c r="H126" i="6"/>
  <c r="J39" i="6"/>
  <c r="K213" i="6"/>
  <c r="N126" i="6"/>
  <c r="K39" i="6"/>
  <c r="O213" i="6"/>
  <c r="F213" i="6"/>
  <c r="E213" i="6"/>
  <c r="K126" i="6"/>
  <c r="F126" i="6"/>
  <c r="N39" i="6"/>
  <c r="G213" i="6"/>
  <c r="J126" i="6"/>
  <c r="L39" i="6"/>
  <c r="O39" i="6"/>
  <c r="J213" i="6"/>
  <c r="D126" i="6"/>
  <c r="M126" i="6"/>
  <c r="N213" i="6"/>
  <c r="I126" i="6"/>
  <c r="H39" i="6"/>
  <c r="D213" i="6"/>
  <c r="M213" i="6"/>
  <c r="G126" i="6"/>
  <c r="F39" i="6"/>
  <c r="D39" i="6"/>
  <c r="L213" i="6"/>
  <c r="B126" i="6" l="1"/>
  <c r="B39" i="6"/>
  <c r="B213" i="6"/>
  <c r="C41" i="6"/>
  <c r="C128" i="6"/>
  <c r="C215" i="6"/>
  <c r="O127" i="6"/>
  <c r="I40" i="6"/>
  <c r="H40" i="6"/>
  <c r="M214" i="6"/>
  <c r="D214" i="6"/>
  <c r="D40" i="6"/>
  <c r="I127" i="6"/>
  <c r="M40" i="6"/>
  <c r="D127" i="6"/>
  <c r="F40" i="6"/>
  <c r="M127" i="6"/>
  <c r="L214" i="6"/>
  <c r="J214" i="6"/>
  <c r="N40" i="6"/>
  <c r="E127" i="6"/>
  <c r="I214" i="6"/>
  <c r="K40" i="6"/>
  <c r="E40" i="6"/>
  <c r="L40" i="6"/>
  <c r="F127" i="6"/>
  <c r="N214" i="6"/>
  <c r="F214" i="6"/>
  <c r="J40" i="6"/>
  <c r="H127" i="6"/>
  <c r="H214" i="6"/>
  <c r="K214" i="6"/>
  <c r="G214" i="6"/>
  <c r="O214" i="6"/>
  <c r="O40" i="6"/>
  <c r="G127" i="6"/>
  <c r="K127" i="6"/>
  <c r="E214" i="6"/>
  <c r="G40" i="6"/>
  <c r="N127" i="6"/>
  <c r="J127" i="6"/>
  <c r="L127" i="6"/>
  <c r="B127" i="6" l="1"/>
  <c r="B40" i="6"/>
  <c r="B214" i="6"/>
  <c r="C129" i="6"/>
  <c r="C42" i="6"/>
  <c r="C216" i="6"/>
  <c r="O41" i="6"/>
  <c r="F215" i="6"/>
  <c r="I128" i="6"/>
  <c r="L128" i="6"/>
  <c r="H215" i="6"/>
  <c r="E128" i="6"/>
  <c r="M41" i="6"/>
  <c r="E215" i="6"/>
  <c r="K128" i="6"/>
  <c r="L215" i="6"/>
  <c r="D128" i="6"/>
  <c r="I41" i="6"/>
  <c r="O215" i="6"/>
  <c r="G128" i="6"/>
  <c r="D41" i="6"/>
  <c r="G215" i="6"/>
  <c r="H128" i="6"/>
  <c r="M128" i="6"/>
  <c r="M215" i="6"/>
  <c r="O128" i="6"/>
  <c r="K41" i="6"/>
  <c r="K215" i="6"/>
  <c r="J215" i="6"/>
  <c r="E41" i="6"/>
  <c r="I215" i="6"/>
  <c r="J41" i="6"/>
  <c r="N41" i="6"/>
  <c r="H41" i="6"/>
  <c r="F128" i="6"/>
  <c r="J128" i="6"/>
  <c r="F41" i="6"/>
  <c r="N215" i="6"/>
  <c r="N128" i="6"/>
  <c r="L41" i="6"/>
  <c r="D215" i="6"/>
  <c r="G41" i="6"/>
  <c r="B215" i="6" l="1"/>
  <c r="B41" i="6"/>
  <c r="B128" i="6"/>
  <c r="C130" i="6"/>
  <c r="C43" i="6"/>
  <c r="C217" i="6"/>
  <c r="T22" i="4"/>
  <c r="F42" i="6"/>
  <c r="N42" i="6"/>
  <c r="J216" i="6"/>
  <c r="F129" i="6"/>
  <c r="L42" i="6"/>
  <c r="M42" i="6"/>
  <c r="E42" i="6"/>
  <c r="I216" i="6"/>
  <c r="L216" i="6"/>
  <c r="H129" i="6"/>
  <c r="O42" i="6"/>
  <c r="N216" i="6"/>
  <c r="E129" i="6"/>
  <c r="J129" i="6"/>
  <c r="M129" i="6"/>
  <c r="H42" i="6"/>
  <c r="G216" i="6"/>
  <c r="K216" i="6"/>
  <c r="O216" i="6"/>
  <c r="G129" i="6"/>
  <c r="M216" i="6"/>
  <c r="E216" i="6"/>
  <c r="N129" i="6"/>
  <c r="D129" i="6"/>
  <c r="K129" i="6"/>
  <c r="J42" i="6"/>
  <c r="K42" i="6"/>
  <c r="D42" i="6"/>
  <c r="H216" i="6"/>
  <c r="L129" i="6"/>
  <c r="I42" i="6"/>
  <c r="I129" i="6"/>
  <c r="D216" i="6"/>
  <c r="F216" i="6"/>
  <c r="O129" i="6"/>
  <c r="G42" i="6"/>
  <c r="B129" i="6" l="1"/>
  <c r="B216" i="6"/>
  <c r="B42" i="6"/>
  <c r="C44" i="6"/>
  <c r="C131" i="6"/>
  <c r="C218" i="6"/>
  <c r="J43" i="6"/>
  <c r="I217" i="6"/>
  <c r="L130" i="6"/>
  <c r="L43" i="6"/>
  <c r="G217" i="6"/>
  <c r="H43" i="6"/>
  <c r="E43" i="6"/>
  <c r="L217" i="6"/>
  <c r="M217" i="6"/>
  <c r="G130" i="6"/>
  <c r="I130" i="6"/>
  <c r="D43" i="6"/>
  <c r="H217" i="6"/>
  <c r="O43" i="6"/>
  <c r="D217" i="6"/>
  <c r="M130" i="6"/>
  <c r="G43" i="6"/>
  <c r="F43" i="6"/>
  <c r="J217" i="6"/>
  <c r="E130" i="6"/>
  <c r="K43" i="6"/>
  <c r="O217" i="6"/>
  <c r="H130" i="6"/>
  <c r="N43" i="6"/>
  <c r="K217" i="6"/>
  <c r="K130" i="6"/>
  <c r="N130" i="6"/>
  <c r="I43" i="6"/>
  <c r="M43" i="6"/>
  <c r="D130" i="6"/>
  <c r="F217" i="6"/>
  <c r="E217" i="6"/>
  <c r="F130" i="6"/>
  <c r="N217" i="6"/>
  <c r="J130" i="6"/>
  <c r="O130" i="6"/>
  <c r="B217" i="6" l="1"/>
  <c r="B130" i="6"/>
  <c r="B43" i="6"/>
  <c r="C219" i="6"/>
  <c r="C45" i="6"/>
  <c r="C132" i="6"/>
  <c r="G44" i="6"/>
  <c r="F218" i="6"/>
  <c r="N131" i="6"/>
  <c r="I218" i="6"/>
  <c r="N44" i="6"/>
  <c r="O131" i="6"/>
  <c r="O218" i="6"/>
  <c r="F44" i="6"/>
  <c r="K218" i="6"/>
  <c r="E131" i="6"/>
  <c r="J131" i="6"/>
  <c r="N218" i="6"/>
  <c r="K131" i="6"/>
  <c r="L131" i="6"/>
  <c r="E218" i="6"/>
  <c r="I44" i="6"/>
  <c r="G131" i="6"/>
  <c r="M131" i="6"/>
  <c r="D218" i="6"/>
  <c r="I131" i="6"/>
  <c r="G218" i="6"/>
  <c r="K44" i="6"/>
  <c r="O44" i="6"/>
  <c r="F131" i="6"/>
  <c r="J218" i="6"/>
  <c r="D44" i="6"/>
  <c r="D131" i="6"/>
  <c r="E44" i="6"/>
  <c r="M218" i="6"/>
  <c r="H218" i="6"/>
  <c r="M44" i="6"/>
  <c r="H131" i="6"/>
  <c r="H44" i="6"/>
  <c r="L218" i="6"/>
  <c r="L44" i="6"/>
  <c r="J44" i="6"/>
  <c r="B218" i="6" l="1"/>
  <c r="B131" i="6"/>
  <c r="B44" i="6"/>
  <c r="C220" i="6"/>
  <c r="C46" i="6"/>
  <c r="C133" i="6"/>
  <c r="T23" i="4"/>
  <c r="M132" i="6"/>
  <c r="O219" i="6"/>
  <c r="F132" i="6"/>
  <c r="N219" i="6"/>
  <c r="M45" i="6"/>
  <c r="J132" i="6"/>
  <c r="N45" i="6"/>
  <c r="G45" i="6"/>
  <c r="I219" i="6"/>
  <c r="D45" i="6"/>
  <c r="D132" i="6"/>
  <c r="H45" i="6"/>
  <c r="N132" i="6"/>
  <c r="H219" i="6"/>
  <c r="G132" i="6"/>
  <c r="J45" i="6"/>
  <c r="F219" i="6"/>
  <c r="L132" i="6"/>
  <c r="I45" i="6"/>
  <c r="L45" i="6"/>
  <c r="O45" i="6"/>
  <c r="E132" i="6"/>
  <c r="D219" i="6"/>
  <c r="K45" i="6"/>
  <c r="M219" i="6"/>
  <c r="L219" i="6"/>
  <c r="H132" i="6"/>
  <c r="E219" i="6"/>
  <c r="F45" i="6"/>
  <c r="K219" i="6"/>
  <c r="E45" i="6"/>
  <c r="K132" i="6"/>
  <c r="G219" i="6"/>
  <c r="J219" i="6"/>
  <c r="O132" i="6"/>
  <c r="I132" i="6"/>
  <c r="B45" i="6" l="1"/>
  <c r="B219" i="6"/>
  <c r="B132" i="6"/>
  <c r="C134" i="6"/>
  <c r="C47" i="6"/>
  <c r="C221" i="6"/>
  <c r="D220" i="6"/>
  <c r="H133" i="6"/>
  <c r="L220" i="6"/>
  <c r="I220" i="6"/>
  <c r="K220" i="6"/>
  <c r="M133" i="6"/>
  <c r="J46" i="6"/>
  <c r="O46" i="6"/>
  <c r="M220" i="6"/>
  <c r="D46" i="6"/>
  <c r="L46" i="6"/>
  <c r="N46" i="6"/>
  <c r="H220" i="6"/>
  <c r="G133" i="6"/>
  <c r="G46" i="6"/>
  <c r="K133" i="6"/>
  <c r="F220" i="6"/>
  <c r="G220" i="6"/>
  <c r="I133" i="6"/>
  <c r="M46" i="6"/>
  <c r="J220" i="6"/>
  <c r="N220" i="6"/>
  <c r="E133" i="6"/>
  <c r="L133" i="6"/>
  <c r="K46" i="6"/>
  <c r="E46" i="6"/>
  <c r="D133" i="6"/>
  <c r="O133" i="6"/>
  <c r="I46" i="6"/>
  <c r="F46" i="6"/>
  <c r="E220" i="6"/>
  <c r="J133" i="6"/>
  <c r="N133" i="6"/>
  <c r="F133" i="6"/>
  <c r="H46" i="6"/>
  <c r="O220" i="6"/>
  <c r="B133" i="6" l="1"/>
  <c r="B46" i="6"/>
  <c r="B220" i="6"/>
  <c r="C135" i="6"/>
  <c r="C48" i="6"/>
  <c r="C222" i="6"/>
  <c r="T24" i="4"/>
  <c r="O47" i="6"/>
  <c r="K221" i="6"/>
  <c r="L134" i="6"/>
  <c r="H47" i="6"/>
  <c r="K134" i="6"/>
  <c r="N47" i="6"/>
  <c r="D47" i="6"/>
  <c r="L47" i="6"/>
  <c r="E134" i="6"/>
  <c r="O134" i="6"/>
  <c r="J134" i="6"/>
  <c r="H221" i="6"/>
  <c r="M47" i="6"/>
  <c r="E47" i="6"/>
  <c r="F134" i="6"/>
  <c r="I134" i="6"/>
  <c r="N134" i="6"/>
  <c r="D134" i="6"/>
  <c r="M221" i="6"/>
  <c r="N221" i="6"/>
  <c r="K47" i="6"/>
  <c r="L221" i="6"/>
  <c r="I221" i="6"/>
  <c r="I47" i="6"/>
  <c r="J221" i="6"/>
  <c r="M134" i="6"/>
  <c r="G47" i="6"/>
  <c r="G134" i="6"/>
  <c r="H134" i="6"/>
  <c r="D221" i="6"/>
  <c r="E221" i="6"/>
  <c r="F47" i="6"/>
  <c r="O221" i="6"/>
  <c r="J47" i="6"/>
  <c r="G221" i="6"/>
  <c r="F221" i="6"/>
  <c r="B221" i="6" l="1"/>
  <c r="B47" i="6"/>
  <c r="B134" i="6"/>
  <c r="C136" i="6"/>
  <c r="C49" i="6"/>
  <c r="C223" i="6"/>
  <c r="I135" i="6"/>
  <c r="D222" i="6"/>
  <c r="G222" i="6"/>
  <c r="L222" i="6"/>
  <c r="L48" i="6"/>
  <c r="H135" i="6"/>
  <c r="O48" i="6"/>
  <c r="N135" i="6"/>
  <c r="G48" i="6"/>
  <c r="F135" i="6"/>
  <c r="I222" i="6"/>
  <c r="O135" i="6"/>
  <c r="H222" i="6"/>
  <c r="E48" i="6"/>
  <c r="F48" i="6"/>
  <c r="M48" i="6"/>
  <c r="G135" i="6"/>
  <c r="O222" i="6"/>
  <c r="K48" i="6"/>
  <c r="D48" i="6"/>
  <c r="K135" i="6"/>
  <c r="L135" i="6"/>
  <c r="E135" i="6"/>
  <c r="E222" i="6"/>
  <c r="N48" i="6"/>
  <c r="M222" i="6"/>
  <c r="J222" i="6"/>
  <c r="K222" i="6"/>
  <c r="I48" i="6"/>
  <c r="J135" i="6"/>
  <c r="J48" i="6"/>
  <c r="D135" i="6"/>
  <c r="N222" i="6"/>
  <c r="M135" i="6"/>
  <c r="F222" i="6"/>
  <c r="H48" i="6"/>
  <c r="B135" i="6" l="1"/>
  <c r="B222" i="6"/>
  <c r="B48" i="6"/>
  <c r="C224" i="6"/>
  <c r="C137" i="6"/>
  <c r="C50" i="6"/>
  <c r="T25" i="4"/>
  <c r="O223" i="6"/>
  <c r="M49" i="6"/>
  <c r="L49" i="6"/>
  <c r="I223" i="6"/>
  <c r="E223" i="6"/>
  <c r="L136" i="6"/>
  <c r="E136" i="6"/>
  <c r="H49" i="6"/>
  <c r="D223" i="6"/>
  <c r="O49" i="6"/>
  <c r="N223" i="6"/>
  <c r="I136" i="6"/>
  <c r="E49" i="6"/>
  <c r="G49" i="6"/>
  <c r="K223" i="6"/>
  <c r="J223" i="6"/>
  <c r="G136" i="6"/>
  <c r="O136" i="6"/>
  <c r="N49" i="6"/>
  <c r="H223" i="6"/>
  <c r="M136" i="6"/>
  <c r="H136" i="6"/>
  <c r="J49" i="6"/>
  <c r="F49" i="6"/>
  <c r="G223" i="6"/>
  <c r="N136" i="6"/>
  <c r="M223" i="6"/>
  <c r="J136" i="6"/>
  <c r="D49" i="6"/>
  <c r="F223" i="6"/>
  <c r="L223" i="6"/>
  <c r="K136" i="6"/>
  <c r="D136" i="6"/>
  <c r="K49" i="6"/>
  <c r="I49" i="6"/>
  <c r="F136" i="6"/>
  <c r="B223" i="6" l="1"/>
  <c r="B136" i="6"/>
  <c r="B49" i="6"/>
  <c r="C225" i="6"/>
  <c r="C138" i="6"/>
  <c r="C51" i="6"/>
  <c r="D224" i="6"/>
  <c r="G224" i="6"/>
  <c r="H137" i="6"/>
  <c r="M137" i="6"/>
  <c r="J137" i="6"/>
  <c r="D50" i="6"/>
  <c r="F50" i="6"/>
  <c r="J50" i="6"/>
  <c r="K50" i="6"/>
  <c r="I50" i="6"/>
  <c r="L50" i="6"/>
  <c r="O224" i="6"/>
  <c r="F224" i="6"/>
  <c r="M224" i="6"/>
  <c r="L137" i="6"/>
  <c r="K137" i="6"/>
  <c r="N137" i="6"/>
  <c r="G137" i="6"/>
  <c r="D137" i="6"/>
  <c r="N50" i="6"/>
  <c r="H50" i="6"/>
  <c r="L224" i="6"/>
  <c r="E224" i="6"/>
  <c r="K224" i="6"/>
  <c r="J224" i="6"/>
  <c r="F137" i="6"/>
  <c r="E137" i="6"/>
  <c r="N224" i="6"/>
  <c r="I137" i="6"/>
  <c r="G50" i="6"/>
  <c r="O137" i="6"/>
  <c r="M50" i="6"/>
  <c r="E50" i="6"/>
  <c r="O50" i="6"/>
  <c r="H224" i="6"/>
  <c r="I224" i="6"/>
  <c r="B50" i="6" l="1"/>
  <c r="B224" i="6"/>
  <c r="B137" i="6"/>
  <c r="C226" i="6"/>
  <c r="C52" i="6"/>
  <c r="C139" i="6"/>
  <c r="L225" i="6"/>
  <c r="E225" i="6"/>
  <c r="K138" i="6"/>
  <c r="L51" i="6"/>
  <c r="F225" i="6"/>
  <c r="G138" i="6"/>
  <c r="F51" i="6"/>
  <c r="E51" i="6"/>
  <c r="M51" i="6"/>
  <c r="O51" i="6"/>
  <c r="K225" i="6"/>
  <c r="I225" i="6"/>
  <c r="K51" i="6"/>
  <c r="D225" i="6"/>
  <c r="H225" i="6"/>
  <c r="J51" i="6"/>
  <c r="J138" i="6"/>
  <c r="G51" i="6"/>
  <c r="D138" i="6"/>
  <c r="N51" i="6"/>
  <c r="H51" i="6"/>
  <c r="N225" i="6"/>
  <c r="F138" i="6"/>
  <c r="I51" i="6"/>
  <c r="L138" i="6"/>
  <c r="I138" i="6"/>
  <c r="O138" i="6"/>
  <c r="J225" i="6"/>
  <c r="M138" i="6"/>
  <c r="M225" i="6"/>
  <c r="D51" i="6"/>
  <c r="E138" i="6"/>
  <c r="H138" i="6"/>
  <c r="G225" i="6"/>
  <c r="N138" i="6"/>
  <c r="O225" i="6"/>
  <c r="B225" i="6" l="1"/>
  <c r="B51" i="6"/>
  <c r="B138" i="6"/>
  <c r="C140" i="6"/>
  <c r="C53" i="6"/>
  <c r="C227" i="6"/>
  <c r="M52" i="6"/>
  <c r="J52" i="6"/>
  <c r="M226" i="6"/>
  <c r="F226" i="6"/>
  <c r="L226" i="6"/>
  <c r="N226" i="6"/>
  <c r="H226" i="6"/>
  <c r="E139" i="6"/>
  <c r="D139" i="6"/>
  <c r="I226" i="6"/>
  <c r="G226" i="6"/>
  <c r="K139" i="6"/>
  <c r="H52" i="6"/>
  <c r="F52" i="6"/>
  <c r="K226" i="6"/>
  <c r="O139" i="6"/>
  <c r="D226" i="6"/>
  <c r="N139" i="6"/>
  <c r="I139" i="6"/>
  <c r="F139" i="6"/>
  <c r="L52" i="6"/>
  <c r="E52" i="6"/>
  <c r="L139" i="6"/>
  <c r="G52" i="6"/>
  <c r="D52" i="6"/>
  <c r="O226" i="6"/>
  <c r="H139" i="6"/>
  <c r="E226" i="6"/>
  <c r="J139" i="6"/>
  <c r="O52" i="6"/>
  <c r="M139" i="6"/>
  <c r="G139" i="6"/>
  <c r="K52" i="6"/>
  <c r="I52" i="6"/>
  <c r="J226" i="6"/>
  <c r="N52" i="6"/>
  <c r="B139" i="6" l="1"/>
  <c r="B52" i="6"/>
  <c r="B226" i="6"/>
  <c r="C228" i="6"/>
  <c r="C54" i="6"/>
  <c r="C141" i="6"/>
  <c r="J227" i="6"/>
  <c r="J53" i="6"/>
  <c r="D53" i="6"/>
  <c r="D140" i="6"/>
  <c r="I140" i="6"/>
  <c r="N53" i="6"/>
  <c r="M53" i="6"/>
  <c r="K53" i="6"/>
  <c r="F140" i="6"/>
  <c r="G53" i="6"/>
  <c r="E227" i="6"/>
  <c r="L140" i="6"/>
  <c r="L53" i="6"/>
  <c r="H140" i="6"/>
  <c r="H53" i="6"/>
  <c r="H227" i="6"/>
  <c r="M140" i="6"/>
  <c r="O140" i="6"/>
  <c r="O227" i="6"/>
  <c r="G140" i="6"/>
  <c r="K140" i="6"/>
  <c r="F53" i="6"/>
  <c r="M227" i="6"/>
  <c r="O53" i="6"/>
  <c r="E140" i="6"/>
  <c r="F227" i="6"/>
  <c r="E53" i="6"/>
  <c r="K227" i="6"/>
  <c r="I53" i="6"/>
  <c r="J140" i="6"/>
  <c r="I227" i="6"/>
  <c r="G227" i="6"/>
  <c r="N227" i="6"/>
  <c r="N140" i="6"/>
  <c r="D227" i="6"/>
  <c r="L227" i="6"/>
  <c r="B227" i="6" l="1"/>
  <c r="B140" i="6"/>
  <c r="B53" i="6"/>
  <c r="C142" i="6"/>
  <c r="C55" i="6"/>
  <c r="C229" i="6"/>
  <c r="J54" i="6"/>
  <c r="M54" i="6"/>
  <c r="I54" i="6"/>
  <c r="E228" i="6"/>
  <c r="J228" i="6"/>
  <c r="G141" i="6"/>
  <c r="I141" i="6"/>
  <c r="N141" i="6"/>
  <c r="K141" i="6"/>
  <c r="O141" i="6"/>
  <c r="N54" i="6"/>
  <c r="F54" i="6"/>
  <c r="I228" i="6"/>
  <c r="L228" i="6"/>
  <c r="H228" i="6"/>
  <c r="N228" i="6"/>
  <c r="L141" i="6"/>
  <c r="O228" i="6"/>
  <c r="J141" i="6"/>
  <c r="K54" i="6"/>
  <c r="M228" i="6"/>
  <c r="L54" i="6"/>
  <c r="E54" i="6"/>
  <c r="K228" i="6"/>
  <c r="D228" i="6"/>
  <c r="G228" i="6"/>
  <c r="D141" i="6"/>
  <c r="O54" i="6"/>
  <c r="H54" i="6"/>
  <c r="M141" i="6"/>
  <c r="G54" i="6"/>
  <c r="F141" i="6"/>
  <c r="H141" i="6"/>
  <c r="E141" i="6"/>
  <c r="D54" i="6"/>
  <c r="F228" i="6"/>
  <c r="B54" i="6" l="1"/>
  <c r="B141" i="6"/>
  <c r="B228" i="6"/>
  <c r="C56" i="6"/>
  <c r="C143" i="6"/>
  <c r="C230" i="6"/>
  <c r="G229" i="6"/>
  <c r="E142" i="6"/>
  <c r="K229" i="6"/>
  <c r="M229" i="6"/>
  <c r="L229" i="6"/>
  <c r="O229" i="6"/>
  <c r="J55" i="6"/>
  <c r="N142" i="6"/>
  <c r="L142" i="6"/>
  <c r="F142" i="6"/>
  <c r="M55" i="6"/>
  <c r="G142" i="6"/>
  <c r="M142" i="6"/>
  <c r="H142" i="6"/>
  <c r="K142" i="6"/>
  <c r="F55" i="6"/>
  <c r="O142" i="6"/>
  <c r="H229" i="6"/>
  <c r="D142" i="6"/>
  <c r="L55" i="6"/>
  <c r="N55" i="6"/>
  <c r="K55" i="6"/>
  <c r="I142" i="6"/>
  <c r="E55" i="6"/>
  <c r="D229" i="6"/>
  <c r="E229" i="6"/>
  <c r="O55" i="6"/>
  <c r="G55" i="6"/>
  <c r="J229" i="6"/>
  <c r="D55" i="6"/>
  <c r="H55" i="6"/>
  <c r="J142" i="6"/>
  <c r="N229" i="6"/>
  <c r="I55" i="6"/>
  <c r="I229" i="6"/>
  <c r="F229" i="6"/>
  <c r="B55" i="6" l="1"/>
  <c r="B142" i="6"/>
  <c r="B229" i="6"/>
  <c r="C231" i="6"/>
  <c r="C144" i="6"/>
  <c r="C57" i="6"/>
  <c r="I230" i="6"/>
  <c r="I56" i="6"/>
  <c r="E143" i="6"/>
  <c r="G230" i="6"/>
  <c r="J56" i="6"/>
  <c r="K143" i="6"/>
  <c r="D143" i="6"/>
  <c r="F230" i="6"/>
  <c r="F56" i="6"/>
  <c r="L56" i="6"/>
  <c r="N56" i="6"/>
  <c r="N143" i="6"/>
  <c r="J230" i="6"/>
  <c r="M56" i="6"/>
  <c r="F143" i="6"/>
  <c r="I143" i="6"/>
  <c r="M230" i="6"/>
  <c r="D56" i="6"/>
  <c r="H56" i="6"/>
  <c r="H230" i="6"/>
  <c r="K230" i="6"/>
  <c r="N230" i="6"/>
  <c r="O143" i="6"/>
  <c r="G143" i="6"/>
  <c r="H143" i="6"/>
  <c r="E56" i="6"/>
  <c r="D230" i="6"/>
  <c r="O56" i="6"/>
  <c r="M143" i="6"/>
  <c r="L230" i="6"/>
  <c r="E230" i="6"/>
  <c r="G56" i="6"/>
  <c r="J143" i="6"/>
  <c r="L143" i="6"/>
  <c r="K56" i="6"/>
  <c r="O230" i="6"/>
  <c r="B143" i="6" l="1"/>
  <c r="B56" i="6"/>
  <c r="B230" i="6"/>
  <c r="C58" i="6"/>
  <c r="C145" i="6"/>
  <c r="C232" i="6"/>
  <c r="L57" i="6"/>
  <c r="J57" i="6"/>
  <c r="K231" i="6"/>
  <c r="F231" i="6"/>
  <c r="O231" i="6"/>
  <c r="I144" i="6"/>
  <c r="G231" i="6"/>
  <c r="O144" i="6"/>
  <c r="N144" i="6"/>
  <c r="K144" i="6"/>
  <c r="N231" i="6"/>
  <c r="M144" i="6"/>
  <c r="J144" i="6"/>
  <c r="L144" i="6"/>
  <c r="G57" i="6"/>
  <c r="I57" i="6"/>
  <c r="J231" i="6"/>
  <c r="H57" i="6"/>
  <c r="O57" i="6"/>
  <c r="L231" i="6"/>
  <c r="M57" i="6"/>
  <c r="F57" i="6"/>
  <c r="E144" i="6"/>
  <c r="N57" i="6"/>
  <c r="K57" i="6"/>
  <c r="E57" i="6"/>
  <c r="D231" i="6"/>
  <c r="M231" i="6"/>
  <c r="H231" i="6"/>
  <c r="I231" i="6"/>
  <c r="D57" i="6"/>
  <c r="E231" i="6"/>
  <c r="G144" i="6"/>
  <c r="H144" i="6"/>
  <c r="D144" i="6"/>
  <c r="F144" i="6"/>
  <c r="B57" i="6" l="1"/>
  <c r="B231" i="6"/>
  <c r="B144" i="6"/>
  <c r="C233" i="6"/>
  <c r="C146" i="6"/>
  <c r="C59" i="6"/>
  <c r="J145" i="6"/>
  <c r="O232" i="6"/>
  <c r="I58" i="6"/>
  <c r="J232" i="6"/>
  <c r="M58" i="6"/>
  <c r="N232" i="6"/>
  <c r="G58" i="6"/>
  <c r="H145" i="6"/>
  <c r="M232" i="6"/>
  <c r="E232" i="6"/>
  <c r="K58" i="6"/>
  <c r="L145" i="6"/>
  <c r="L58" i="6"/>
  <c r="F58" i="6"/>
  <c r="N145" i="6"/>
  <c r="E145" i="6"/>
  <c r="H232" i="6"/>
  <c r="I232" i="6"/>
  <c r="G145" i="6"/>
  <c r="J58" i="6"/>
  <c r="O145" i="6"/>
  <c r="G232" i="6"/>
  <c r="F232" i="6"/>
  <c r="D145" i="6"/>
  <c r="M145" i="6"/>
  <c r="L232" i="6"/>
  <c r="N58" i="6"/>
  <c r="K232" i="6"/>
  <c r="O58" i="6"/>
  <c r="F145" i="6"/>
  <c r="D58" i="6"/>
  <c r="D232" i="6"/>
  <c r="K145" i="6"/>
  <c r="H58" i="6"/>
  <c r="I145" i="6"/>
  <c r="E58" i="6"/>
  <c r="B232" i="6" l="1"/>
  <c r="B58" i="6"/>
  <c r="B145" i="6"/>
  <c r="C60" i="6"/>
  <c r="C147" i="6"/>
  <c r="C234" i="6"/>
  <c r="I233" i="6"/>
  <c r="H146" i="6"/>
  <c r="O146" i="6"/>
  <c r="G146" i="6"/>
  <c r="I59" i="6"/>
  <c r="O233" i="6"/>
  <c r="O59" i="6"/>
  <c r="M59" i="6"/>
  <c r="F233" i="6"/>
  <c r="G233" i="6"/>
  <c r="J59" i="6"/>
  <c r="F59" i="6"/>
  <c r="D233" i="6"/>
  <c r="J146" i="6"/>
  <c r="L146" i="6"/>
  <c r="M233" i="6"/>
  <c r="L59" i="6"/>
  <c r="K233" i="6"/>
  <c r="E233" i="6"/>
  <c r="J233" i="6"/>
  <c r="N146" i="6"/>
  <c r="N233" i="6"/>
  <c r="H233" i="6"/>
  <c r="K146" i="6"/>
  <c r="K59" i="6"/>
  <c r="E146" i="6"/>
  <c r="D59" i="6"/>
  <c r="E59" i="6"/>
  <c r="L233" i="6"/>
  <c r="D146" i="6"/>
  <c r="F146" i="6"/>
  <c r="G59" i="6"/>
  <c r="N59" i="6"/>
  <c r="M146" i="6"/>
  <c r="H59" i="6"/>
  <c r="I146" i="6"/>
  <c r="B59" i="6" l="1"/>
  <c r="B233" i="6"/>
  <c r="B146" i="6"/>
  <c r="C61" i="6"/>
  <c r="C148" i="6"/>
  <c r="C235" i="6"/>
  <c r="K234" i="6"/>
  <c r="F234" i="6"/>
  <c r="H60" i="6"/>
  <c r="G147" i="6"/>
  <c r="D234" i="6"/>
  <c r="M60" i="6"/>
  <c r="J147" i="6"/>
  <c r="D147" i="6"/>
  <c r="M234" i="6"/>
  <c r="F60" i="6"/>
  <c r="O60" i="6"/>
  <c r="O234" i="6"/>
  <c r="K60" i="6"/>
  <c r="J234" i="6"/>
  <c r="K147" i="6"/>
  <c r="L147" i="6"/>
  <c r="I147" i="6"/>
  <c r="J60" i="6"/>
  <c r="D60" i="6"/>
  <c r="L60" i="6"/>
  <c r="M147" i="6"/>
  <c r="O147" i="6"/>
  <c r="E234" i="6"/>
  <c r="G60" i="6"/>
  <c r="H147" i="6"/>
  <c r="I234" i="6"/>
  <c r="G234" i="6"/>
  <c r="H234" i="6"/>
  <c r="I60" i="6"/>
  <c r="E147" i="6"/>
  <c r="N234" i="6"/>
  <c r="N60" i="6"/>
  <c r="F147" i="6"/>
  <c r="L234" i="6"/>
  <c r="E60" i="6"/>
  <c r="N147" i="6"/>
  <c r="B60" i="6" l="1"/>
  <c r="B147" i="6"/>
  <c r="B234" i="6"/>
  <c r="C149" i="6"/>
  <c r="C62" i="6"/>
  <c r="C236" i="6"/>
  <c r="F235" i="6"/>
  <c r="I235" i="6"/>
  <c r="I61" i="6"/>
  <c r="K148" i="6"/>
  <c r="N148" i="6"/>
  <c r="L235" i="6"/>
  <c r="E235" i="6"/>
  <c r="J235" i="6"/>
  <c r="I148" i="6"/>
  <c r="F148" i="6"/>
  <c r="H148" i="6"/>
  <c r="D235" i="6"/>
  <c r="E148" i="6"/>
  <c r="G61" i="6"/>
  <c r="J61" i="6"/>
  <c r="O148" i="6"/>
  <c r="L61" i="6"/>
  <c r="O235" i="6"/>
  <c r="M148" i="6"/>
  <c r="N235" i="6"/>
  <c r="G235" i="6"/>
  <c r="N61" i="6"/>
  <c r="D148" i="6"/>
  <c r="K235" i="6"/>
  <c r="G148" i="6"/>
  <c r="H61" i="6"/>
  <c r="D61" i="6"/>
  <c r="L148" i="6"/>
  <c r="K61" i="6"/>
  <c r="O61" i="6"/>
  <c r="F61" i="6"/>
  <c r="J148" i="6"/>
  <c r="H235" i="6"/>
  <c r="E61" i="6"/>
  <c r="M61" i="6"/>
  <c r="M235" i="6"/>
  <c r="B148" i="6" l="1"/>
  <c r="B235" i="6"/>
  <c r="B61" i="6"/>
  <c r="C63" i="6"/>
  <c r="C150" i="6"/>
  <c r="C237" i="6"/>
  <c r="G149" i="6"/>
  <c r="H149" i="6"/>
  <c r="E149" i="6"/>
  <c r="K149" i="6"/>
  <c r="N236" i="6"/>
  <c r="D236" i="6"/>
  <c r="I236" i="6"/>
  <c r="E236" i="6"/>
  <c r="I149" i="6"/>
  <c r="M62" i="6"/>
  <c r="G236" i="6"/>
  <c r="H236" i="6"/>
  <c r="E62" i="6"/>
  <c r="N62" i="6"/>
  <c r="D62" i="6"/>
  <c r="J62" i="6"/>
  <c r="L62" i="6"/>
  <c r="L236" i="6"/>
  <c r="F149" i="6"/>
  <c r="K62" i="6"/>
  <c r="I62" i="6"/>
  <c r="M236" i="6"/>
  <c r="M149" i="6"/>
  <c r="F62" i="6"/>
  <c r="O236" i="6"/>
  <c r="G62" i="6"/>
  <c r="K236" i="6"/>
  <c r="F236" i="6"/>
  <c r="N149" i="6"/>
  <c r="O149" i="6"/>
  <c r="H62" i="6"/>
  <c r="O62" i="6"/>
  <c r="L149" i="6"/>
  <c r="D149" i="6"/>
  <c r="J149" i="6"/>
  <c r="J236" i="6"/>
  <c r="B149" i="6" l="1"/>
  <c r="B62" i="6"/>
  <c r="B236" i="6"/>
  <c r="C238" i="6"/>
  <c r="C64" i="6"/>
  <c r="C151" i="6"/>
  <c r="L63" i="6"/>
  <c r="D150" i="6"/>
  <c r="O237" i="6"/>
  <c r="F63" i="6"/>
  <c r="H237" i="6"/>
  <c r="M237" i="6"/>
  <c r="I150" i="6"/>
  <c r="I237" i="6"/>
  <c r="F237" i="6"/>
  <c r="D237" i="6"/>
  <c r="J237" i="6"/>
  <c r="G150" i="6"/>
  <c r="H150" i="6"/>
  <c r="E237" i="6"/>
  <c r="K237" i="6"/>
  <c r="G63" i="6"/>
  <c r="L150" i="6"/>
  <c r="M63" i="6"/>
  <c r="K63" i="6"/>
  <c r="N150" i="6"/>
  <c r="J150" i="6"/>
  <c r="G237" i="6"/>
  <c r="D63" i="6"/>
  <c r="M150" i="6"/>
  <c r="F150" i="6"/>
  <c r="O150" i="6"/>
  <c r="N63" i="6"/>
  <c r="K150" i="6"/>
  <c r="O63" i="6"/>
  <c r="H63" i="6"/>
  <c r="E63" i="6"/>
  <c r="E150" i="6"/>
  <c r="N237" i="6"/>
  <c r="L237" i="6"/>
  <c r="I63" i="6"/>
  <c r="J63" i="6"/>
  <c r="B237" i="6" l="1"/>
  <c r="B63" i="6"/>
  <c r="B150" i="6"/>
  <c r="C239" i="6"/>
  <c r="C152" i="6"/>
  <c r="C65" i="6"/>
  <c r="H151" i="6"/>
  <c r="L64" i="6"/>
  <c r="F64" i="6"/>
  <c r="N151" i="6"/>
  <c r="O151" i="6"/>
  <c r="M238" i="6"/>
  <c r="K238" i="6"/>
  <c r="G64" i="6"/>
  <c r="J64" i="6"/>
  <c r="F238" i="6"/>
  <c r="K151" i="6"/>
  <c r="N238" i="6"/>
  <c r="J151" i="6"/>
  <c r="H238" i="6"/>
  <c r="I64" i="6"/>
  <c r="O238" i="6"/>
  <c r="O64" i="6"/>
  <c r="N64" i="6"/>
  <c r="I151" i="6"/>
  <c r="I238" i="6"/>
  <c r="M64" i="6"/>
  <c r="G238" i="6"/>
  <c r="D64" i="6"/>
  <c r="E238" i="6"/>
  <c r="L151" i="6"/>
  <c r="D238" i="6"/>
  <c r="L238" i="6"/>
  <c r="J238" i="6"/>
  <c r="H64" i="6"/>
  <c r="K64" i="6"/>
  <c r="F151" i="6"/>
  <c r="D151" i="6"/>
  <c r="E151" i="6"/>
  <c r="G151" i="6"/>
  <c r="M151" i="6"/>
  <c r="E64" i="6"/>
  <c r="B151" i="6" l="1"/>
  <c r="B64" i="6"/>
  <c r="B238" i="6"/>
  <c r="C153" i="6"/>
  <c r="C66" i="6"/>
  <c r="C240" i="6"/>
  <c r="F65" i="6"/>
  <c r="J239" i="6"/>
  <c r="I152" i="6"/>
  <c r="G65" i="6"/>
  <c r="I239" i="6"/>
  <c r="L239" i="6"/>
  <c r="G152" i="6"/>
  <c r="O152" i="6"/>
  <c r="K65" i="6"/>
  <c r="D239" i="6"/>
  <c r="D65" i="6"/>
  <c r="E65" i="6"/>
  <c r="I65" i="6"/>
  <c r="H239" i="6"/>
  <c r="H152" i="6"/>
  <c r="M65" i="6"/>
  <c r="E239" i="6"/>
  <c r="L65" i="6"/>
  <c r="M152" i="6"/>
  <c r="N65" i="6"/>
  <c r="G239" i="6"/>
  <c r="K152" i="6"/>
  <c r="J65" i="6"/>
  <c r="H65" i="6"/>
  <c r="O239" i="6"/>
  <c r="F152" i="6"/>
  <c r="D152" i="6"/>
  <c r="L152" i="6"/>
  <c r="M239" i="6"/>
  <c r="E152" i="6"/>
  <c r="F239" i="6"/>
  <c r="O65" i="6"/>
  <c r="J152" i="6"/>
  <c r="N239" i="6"/>
  <c r="N152" i="6"/>
  <c r="K239" i="6"/>
  <c r="B152" i="6" l="1"/>
  <c r="B65" i="6"/>
  <c r="B239" i="6"/>
  <c r="C241" i="6"/>
  <c r="C67" i="6"/>
  <c r="C154" i="6"/>
  <c r="E240" i="6"/>
  <c r="H66" i="6"/>
  <c r="O240" i="6"/>
  <c r="D66" i="6"/>
  <c r="F66" i="6"/>
  <c r="I153" i="6"/>
  <c r="D153" i="6"/>
  <c r="F240" i="6"/>
  <c r="L240" i="6"/>
  <c r="N66" i="6"/>
  <c r="M240" i="6"/>
  <c r="M66" i="6"/>
  <c r="J153" i="6"/>
  <c r="D240" i="6"/>
  <c r="O66" i="6"/>
  <c r="E66" i="6"/>
  <c r="K66" i="6"/>
  <c r="E153" i="6"/>
  <c r="H153" i="6"/>
  <c r="K240" i="6"/>
  <c r="N240" i="6"/>
  <c r="F153" i="6"/>
  <c r="L153" i="6"/>
  <c r="M153" i="6"/>
  <c r="I240" i="6"/>
  <c r="L66" i="6"/>
  <c r="J66" i="6"/>
  <c r="H240" i="6"/>
  <c r="G66" i="6"/>
  <c r="N153" i="6"/>
  <c r="G240" i="6"/>
  <c r="I66" i="6"/>
  <c r="G153" i="6"/>
  <c r="K153" i="6"/>
  <c r="O153" i="6"/>
  <c r="J240" i="6"/>
  <c r="B153" i="6" l="1"/>
  <c r="B240" i="6"/>
  <c r="B66" i="6"/>
  <c r="C242" i="6"/>
  <c r="C155" i="6"/>
  <c r="C68" i="6"/>
  <c r="J154" i="6"/>
  <c r="D67" i="6"/>
  <c r="M67" i="6"/>
  <c r="D154" i="6"/>
  <c r="O67" i="6"/>
  <c r="M154" i="6"/>
  <c r="J241" i="6"/>
  <c r="L67" i="6"/>
  <c r="H67" i="6"/>
  <c r="H154" i="6"/>
  <c r="J67" i="6"/>
  <c r="N154" i="6"/>
  <c r="O241" i="6"/>
  <c r="K67" i="6"/>
  <c r="H241" i="6"/>
  <c r="M241" i="6"/>
  <c r="E67" i="6"/>
  <c r="G241" i="6"/>
  <c r="F67" i="6"/>
  <c r="I241" i="6"/>
  <c r="E241" i="6"/>
  <c r="N67" i="6"/>
  <c r="K241" i="6"/>
  <c r="I67" i="6"/>
  <c r="K154" i="6"/>
  <c r="D241" i="6"/>
  <c r="G154" i="6"/>
  <c r="E154" i="6"/>
  <c r="F154" i="6"/>
  <c r="N241" i="6"/>
  <c r="F241" i="6"/>
  <c r="I154" i="6"/>
  <c r="L154" i="6"/>
  <c r="G67" i="6"/>
  <c r="O154" i="6"/>
  <c r="L241" i="6"/>
  <c r="B241" i="6" l="1"/>
  <c r="B154" i="6"/>
  <c r="B67" i="6"/>
  <c r="C69" i="6"/>
  <c r="C156" i="6"/>
  <c r="C243" i="6"/>
  <c r="I155" i="6"/>
  <c r="E155" i="6"/>
  <c r="O68" i="6"/>
  <c r="O242" i="6"/>
  <c r="D155" i="6"/>
  <c r="J68" i="6"/>
  <c r="G155" i="6"/>
  <c r="M68" i="6"/>
  <c r="F242" i="6"/>
  <c r="K155" i="6"/>
  <c r="O155" i="6"/>
  <c r="H242" i="6"/>
  <c r="F155" i="6"/>
  <c r="L155" i="6"/>
  <c r="F68" i="6"/>
  <c r="I242" i="6"/>
  <c r="J155" i="6"/>
  <c r="G68" i="6"/>
  <c r="N68" i="6"/>
  <c r="N242" i="6"/>
  <c r="G242" i="6"/>
  <c r="H155" i="6"/>
  <c r="E68" i="6"/>
  <c r="D68" i="6"/>
  <c r="M155" i="6"/>
  <c r="K242" i="6"/>
  <c r="N155" i="6"/>
  <c r="D242" i="6"/>
  <c r="L242" i="6"/>
  <c r="K68" i="6"/>
  <c r="L68" i="6"/>
  <c r="J242" i="6"/>
  <c r="E242" i="6"/>
  <c r="I68" i="6"/>
  <c r="M242" i="6"/>
  <c r="H68" i="6"/>
  <c r="B242" i="6" l="1"/>
  <c r="B68" i="6"/>
  <c r="B155" i="6"/>
  <c r="C244" i="6"/>
  <c r="C70" i="6"/>
  <c r="C157" i="6"/>
  <c r="F243" i="6"/>
  <c r="O243" i="6"/>
  <c r="E156" i="6"/>
  <c r="N156" i="6"/>
  <c r="M69" i="6"/>
  <c r="I243" i="6"/>
  <c r="G69" i="6"/>
  <c r="L243" i="6"/>
  <c r="D243" i="6"/>
  <c r="L69" i="6"/>
  <c r="J243" i="6"/>
  <c r="K156" i="6"/>
  <c r="I156" i="6"/>
  <c r="K243" i="6"/>
  <c r="E69" i="6"/>
  <c r="G243" i="6"/>
  <c r="F69" i="6"/>
  <c r="D156" i="6"/>
  <c r="N69" i="6"/>
  <c r="H243" i="6"/>
  <c r="N243" i="6"/>
  <c r="G156" i="6"/>
  <c r="I69" i="6"/>
  <c r="L156" i="6"/>
  <c r="K69" i="6"/>
  <c r="O69" i="6"/>
  <c r="H69" i="6"/>
  <c r="H156" i="6"/>
  <c r="D69" i="6"/>
  <c r="M243" i="6"/>
  <c r="E243" i="6"/>
  <c r="M156" i="6"/>
  <c r="J156" i="6"/>
  <c r="J69" i="6"/>
  <c r="F156" i="6"/>
  <c r="O156" i="6"/>
  <c r="B243" i="6" l="1"/>
  <c r="B156" i="6"/>
  <c r="B69" i="6"/>
  <c r="C71" i="6"/>
  <c r="C158" i="6"/>
  <c r="C245" i="6"/>
  <c r="H157" i="6"/>
  <c r="I244" i="6"/>
  <c r="M157" i="6"/>
  <c r="E157" i="6"/>
  <c r="O244" i="6"/>
  <c r="J70" i="6"/>
  <c r="N157" i="6"/>
  <c r="N244" i="6"/>
  <c r="K244" i="6"/>
  <c r="I157" i="6"/>
  <c r="O157" i="6"/>
  <c r="M70" i="6"/>
  <c r="K70" i="6"/>
  <c r="L157" i="6"/>
  <c r="M244" i="6"/>
  <c r="H70" i="6"/>
  <c r="K157" i="6"/>
  <c r="G157" i="6"/>
  <c r="D70" i="6"/>
  <c r="D157" i="6"/>
  <c r="H244" i="6"/>
  <c r="O70" i="6"/>
  <c r="G244" i="6"/>
  <c r="L70" i="6"/>
  <c r="E70" i="6"/>
  <c r="F70" i="6"/>
  <c r="F157" i="6"/>
  <c r="D244" i="6"/>
  <c r="N70" i="6"/>
  <c r="J157" i="6"/>
  <c r="E244" i="6"/>
  <c r="I70" i="6"/>
  <c r="G70" i="6"/>
  <c r="J244" i="6"/>
  <c r="F244" i="6"/>
  <c r="L244" i="6"/>
  <c r="B157" i="6" l="1"/>
  <c r="B70" i="6"/>
  <c r="B244" i="6"/>
  <c r="C159" i="6"/>
  <c r="C72" i="6"/>
  <c r="C246" i="6"/>
  <c r="E158" i="6"/>
  <c r="G245" i="6"/>
  <c r="E71" i="6"/>
  <c r="D158" i="6"/>
  <c r="F245" i="6"/>
  <c r="F71" i="6"/>
  <c r="G71" i="6"/>
  <c r="L158" i="6"/>
  <c r="H245" i="6"/>
  <c r="D71" i="6"/>
  <c r="D245" i="6"/>
  <c r="H158" i="6"/>
  <c r="M245" i="6"/>
  <c r="I245" i="6"/>
  <c r="J245" i="6"/>
  <c r="O245" i="6"/>
  <c r="O158" i="6"/>
  <c r="F158" i="6"/>
  <c r="L245" i="6"/>
  <c r="O71" i="6"/>
  <c r="G158" i="6"/>
  <c r="K71" i="6"/>
  <c r="M71" i="6"/>
  <c r="I158" i="6"/>
  <c r="K158" i="6"/>
  <c r="N245" i="6"/>
  <c r="J158" i="6"/>
  <c r="H71" i="6"/>
  <c r="E245" i="6"/>
  <c r="N158" i="6"/>
  <c r="K245" i="6"/>
  <c r="J71" i="6"/>
  <c r="I71" i="6"/>
  <c r="L71" i="6"/>
  <c r="M158" i="6"/>
  <c r="N71" i="6"/>
  <c r="B245" i="6" l="1"/>
  <c r="B71" i="6"/>
  <c r="B158" i="6"/>
  <c r="C247" i="6"/>
  <c r="C73" i="6"/>
  <c r="C160" i="6"/>
  <c r="L246" i="6"/>
  <c r="M246" i="6"/>
  <c r="H246" i="6"/>
  <c r="D159" i="6"/>
  <c r="D72" i="6"/>
  <c r="L72" i="6"/>
  <c r="N72" i="6"/>
  <c r="K72" i="6"/>
  <c r="G72" i="6"/>
  <c r="N246" i="6"/>
  <c r="O159" i="6"/>
  <c r="L159" i="6"/>
  <c r="H72" i="6"/>
  <c r="J72" i="6"/>
  <c r="G159" i="6"/>
  <c r="M72" i="6"/>
  <c r="M159" i="6"/>
  <c r="N159" i="6"/>
  <c r="E72" i="6"/>
  <c r="I72" i="6"/>
  <c r="I246" i="6"/>
  <c r="F159" i="6"/>
  <c r="K159" i="6"/>
  <c r="I159" i="6"/>
  <c r="E159" i="6"/>
  <c r="D246" i="6"/>
  <c r="E246" i="6"/>
  <c r="J159" i="6"/>
  <c r="O72" i="6"/>
  <c r="J246" i="6"/>
  <c r="O246" i="6"/>
  <c r="K246" i="6"/>
  <c r="H159" i="6"/>
  <c r="F246" i="6"/>
  <c r="F72" i="6"/>
  <c r="G246" i="6"/>
  <c r="B72" i="6" l="1"/>
  <c r="B159" i="6"/>
  <c r="B246" i="6"/>
  <c r="C161" i="6"/>
  <c r="C74" i="6"/>
  <c r="C248" i="6"/>
  <c r="D247" i="6"/>
  <c r="M247" i="6"/>
  <c r="O247" i="6"/>
  <c r="H73" i="6"/>
  <c r="F73" i="6"/>
  <c r="I160" i="6"/>
  <c r="O160" i="6"/>
  <c r="L247" i="6"/>
  <c r="K73" i="6"/>
  <c r="D73" i="6"/>
  <c r="I73" i="6"/>
  <c r="L160" i="6"/>
  <c r="F160" i="6"/>
  <c r="I247" i="6"/>
  <c r="N73" i="6"/>
  <c r="H160" i="6"/>
  <c r="H247" i="6"/>
  <c r="F247" i="6"/>
  <c r="L73" i="6"/>
  <c r="E160" i="6"/>
  <c r="K160" i="6"/>
  <c r="G73" i="6"/>
  <c r="E247" i="6"/>
  <c r="E73" i="6"/>
  <c r="J73" i="6"/>
  <c r="N160" i="6"/>
  <c r="J247" i="6"/>
  <c r="G247" i="6"/>
  <c r="M73" i="6"/>
  <c r="M160" i="6"/>
  <c r="J160" i="6"/>
  <c r="D160" i="6"/>
  <c r="K247" i="6"/>
  <c r="N247" i="6"/>
  <c r="O73" i="6"/>
  <c r="G160" i="6"/>
  <c r="B73" i="6" l="1"/>
  <c r="B160" i="6"/>
  <c r="B247" i="6"/>
  <c r="C75" i="6"/>
  <c r="C162" i="6"/>
  <c r="C249" i="6"/>
  <c r="J248" i="6"/>
  <c r="I248" i="6"/>
  <c r="D161" i="6"/>
  <c r="J74" i="6"/>
  <c r="K161" i="6"/>
  <c r="H74" i="6"/>
  <c r="N74" i="6"/>
  <c r="E248" i="6"/>
  <c r="M248" i="6"/>
  <c r="F74" i="6"/>
  <c r="O74" i="6"/>
  <c r="L248" i="6"/>
  <c r="H248" i="6"/>
  <c r="L161" i="6"/>
  <c r="O161" i="6"/>
  <c r="N161" i="6"/>
  <c r="E74" i="6"/>
  <c r="L74" i="6"/>
  <c r="K248" i="6"/>
  <c r="I161" i="6"/>
  <c r="M74" i="6"/>
  <c r="F248" i="6"/>
  <c r="O248" i="6"/>
  <c r="G74" i="6"/>
  <c r="F161" i="6"/>
  <c r="I74" i="6"/>
  <c r="G248" i="6"/>
  <c r="M161" i="6"/>
  <c r="D248" i="6"/>
  <c r="G161" i="6"/>
  <c r="J161" i="6"/>
  <c r="K74" i="6"/>
  <c r="N248" i="6"/>
  <c r="H161" i="6"/>
  <c r="D74" i="6"/>
  <c r="E161" i="6"/>
  <c r="B74" i="6" l="1"/>
  <c r="B248" i="6"/>
  <c r="B161" i="6"/>
  <c r="C76" i="6"/>
  <c r="C163" i="6"/>
  <c r="C250" i="6"/>
  <c r="H249" i="6"/>
  <c r="J162" i="6"/>
  <c r="K162" i="6"/>
  <c r="O162" i="6"/>
  <c r="L249" i="6"/>
  <c r="I249" i="6"/>
  <c r="G162" i="6"/>
  <c r="E162" i="6"/>
  <c r="M162" i="6"/>
  <c r="N162" i="6"/>
  <c r="H75" i="6"/>
  <c r="J75" i="6"/>
  <c r="F162" i="6"/>
  <c r="F249" i="6"/>
  <c r="K75" i="6"/>
  <c r="D75" i="6"/>
  <c r="L75" i="6"/>
  <c r="D162" i="6"/>
  <c r="H162" i="6"/>
  <c r="G249" i="6"/>
  <c r="M249" i="6"/>
  <c r="J249" i="6"/>
  <c r="F75" i="6"/>
  <c r="I162" i="6"/>
  <c r="D249" i="6"/>
  <c r="E249" i="6"/>
  <c r="N75" i="6"/>
  <c r="E75" i="6"/>
  <c r="N249" i="6"/>
  <c r="O75" i="6"/>
  <c r="M75" i="6"/>
  <c r="I75" i="6"/>
  <c r="O249" i="6"/>
  <c r="G75" i="6"/>
  <c r="L162" i="6"/>
  <c r="K249" i="6"/>
  <c r="B162" i="6" l="1"/>
  <c r="B75" i="6"/>
  <c r="B249" i="6"/>
  <c r="C251" i="6"/>
  <c r="C164" i="6"/>
  <c r="C77" i="6"/>
  <c r="J250" i="6"/>
  <c r="I76" i="6"/>
  <c r="O76" i="6"/>
  <c r="M76" i="6"/>
  <c r="M163" i="6"/>
  <c r="N163" i="6"/>
  <c r="J163" i="6"/>
  <c r="M250" i="6"/>
  <c r="G250" i="6"/>
  <c r="H250" i="6"/>
  <c r="L250" i="6"/>
  <c r="E250" i="6"/>
  <c r="D76" i="6"/>
  <c r="L76" i="6"/>
  <c r="D163" i="6"/>
  <c r="L163" i="6"/>
  <c r="F163" i="6"/>
  <c r="K250" i="6"/>
  <c r="E76" i="6"/>
  <c r="K163" i="6"/>
  <c r="N250" i="6"/>
  <c r="E163" i="6"/>
  <c r="D250" i="6"/>
  <c r="F76" i="6"/>
  <c r="K76" i="6"/>
  <c r="H76" i="6"/>
  <c r="H163" i="6"/>
  <c r="J76" i="6"/>
  <c r="G76" i="6"/>
  <c r="G163" i="6"/>
  <c r="O163" i="6"/>
  <c r="I163" i="6"/>
  <c r="F250" i="6"/>
  <c r="I250" i="6"/>
  <c r="O250" i="6"/>
  <c r="N76" i="6"/>
  <c r="B163" i="6" l="1"/>
  <c r="B250" i="6"/>
  <c r="B76" i="6"/>
  <c r="C165" i="6"/>
  <c r="C78" i="6"/>
  <c r="C252" i="6"/>
  <c r="K164" i="6"/>
  <c r="H164" i="6"/>
  <c r="D251" i="6"/>
  <c r="L251" i="6"/>
  <c r="E77" i="6"/>
  <c r="H251" i="6"/>
  <c r="G251" i="6"/>
  <c r="J164" i="6"/>
  <c r="F251" i="6"/>
  <c r="I77" i="6"/>
  <c r="J251" i="6"/>
  <c r="H77" i="6"/>
  <c r="N77" i="6"/>
  <c r="N251" i="6"/>
  <c r="M164" i="6"/>
  <c r="O77" i="6"/>
  <c r="I251" i="6"/>
  <c r="E251" i="6"/>
  <c r="J77" i="6"/>
  <c r="M251" i="6"/>
  <c r="O164" i="6"/>
  <c r="L164" i="6"/>
  <c r="L77" i="6"/>
  <c r="N164" i="6"/>
  <c r="M77" i="6"/>
  <c r="F77" i="6"/>
  <c r="G77" i="6"/>
  <c r="D77" i="6"/>
  <c r="O251" i="6"/>
  <c r="G164" i="6"/>
  <c r="E164" i="6"/>
  <c r="K77" i="6"/>
  <c r="K251" i="6"/>
  <c r="D164" i="6"/>
  <c r="F164" i="6"/>
  <c r="I164" i="6"/>
  <c r="B164" i="6" l="1"/>
  <c r="B251" i="6"/>
  <c r="B77" i="6"/>
  <c r="C253" i="6"/>
  <c r="C79" i="6"/>
  <c r="C166" i="6"/>
  <c r="L78" i="6"/>
  <c r="N78" i="6"/>
  <c r="L165" i="6"/>
  <c r="K165" i="6"/>
  <c r="I252" i="6"/>
  <c r="H78" i="6"/>
  <c r="L252" i="6"/>
  <c r="G252" i="6"/>
  <c r="O252" i="6"/>
  <c r="N252" i="6"/>
  <c r="M78" i="6"/>
  <c r="F252" i="6"/>
  <c r="D78" i="6"/>
  <c r="O78" i="6"/>
  <c r="F165" i="6"/>
  <c r="H165" i="6"/>
  <c r="N165" i="6"/>
  <c r="O165" i="6"/>
  <c r="K252" i="6"/>
  <c r="J165" i="6"/>
  <c r="M252" i="6"/>
  <c r="E252" i="6"/>
  <c r="H252" i="6"/>
  <c r="F78" i="6"/>
  <c r="I165" i="6"/>
  <c r="D165" i="6"/>
  <c r="M165" i="6"/>
  <c r="G165" i="6"/>
  <c r="K78" i="6"/>
  <c r="E165" i="6"/>
  <c r="D252" i="6"/>
  <c r="J252" i="6"/>
  <c r="J78" i="6"/>
  <c r="E78" i="6"/>
  <c r="I78" i="6"/>
  <c r="G78" i="6"/>
  <c r="B165" i="6" l="1"/>
  <c r="B252" i="6"/>
  <c r="B78" i="6"/>
  <c r="C80" i="6"/>
  <c r="C167" i="6"/>
  <c r="C254" i="6"/>
  <c r="O79" i="6"/>
  <c r="G79" i="6"/>
  <c r="D79" i="6"/>
  <c r="I253" i="6"/>
  <c r="J253" i="6"/>
  <c r="H166" i="6"/>
  <c r="G166" i="6"/>
  <c r="N166" i="6"/>
  <c r="O166" i="6"/>
  <c r="M79" i="6"/>
  <c r="K166" i="6"/>
  <c r="I166" i="6"/>
  <c r="J79" i="6"/>
  <c r="E79" i="6"/>
  <c r="H253" i="6"/>
  <c r="M253" i="6"/>
  <c r="O253" i="6"/>
  <c r="E253" i="6"/>
  <c r="E166" i="6"/>
  <c r="L253" i="6"/>
  <c r="M166" i="6"/>
  <c r="N253" i="6"/>
  <c r="K253" i="6"/>
  <c r="L79" i="6"/>
  <c r="D253" i="6"/>
  <c r="F253" i="6"/>
  <c r="G253" i="6"/>
  <c r="F166" i="6"/>
  <c r="H79" i="6"/>
  <c r="L166" i="6"/>
  <c r="K79" i="6"/>
  <c r="F79" i="6"/>
  <c r="J166" i="6"/>
  <c r="D166" i="6"/>
  <c r="N79" i="6"/>
  <c r="I79" i="6"/>
  <c r="B79" i="6" l="1"/>
  <c r="B253" i="6"/>
  <c r="B166" i="6"/>
  <c r="C81" i="6"/>
  <c r="C168" i="6"/>
  <c r="C255" i="6"/>
  <c r="E80" i="6"/>
  <c r="O80" i="6"/>
  <c r="G80" i="6"/>
  <c r="I254" i="6"/>
  <c r="N254" i="6"/>
  <c r="J254" i="6"/>
  <c r="H254" i="6"/>
  <c r="O167" i="6"/>
  <c r="M167" i="6"/>
  <c r="I167" i="6"/>
  <c r="H167" i="6"/>
  <c r="E167" i="6"/>
  <c r="N80" i="6"/>
  <c r="F80" i="6"/>
  <c r="K80" i="6"/>
  <c r="L80" i="6"/>
  <c r="O254" i="6"/>
  <c r="F254" i="6"/>
  <c r="M80" i="6"/>
  <c r="K254" i="6"/>
  <c r="J167" i="6"/>
  <c r="K167" i="6"/>
  <c r="F167" i="6"/>
  <c r="L167" i="6"/>
  <c r="D80" i="6"/>
  <c r="D167" i="6"/>
  <c r="H80" i="6"/>
  <c r="J80" i="6"/>
  <c r="G254" i="6"/>
  <c r="E254" i="6"/>
  <c r="D254" i="6"/>
  <c r="M254" i="6"/>
  <c r="L254" i="6"/>
  <c r="G167" i="6"/>
  <c r="N167" i="6"/>
  <c r="I80" i="6"/>
  <c r="B167" i="6" l="1"/>
  <c r="B80" i="6"/>
  <c r="B254" i="6"/>
  <c r="C256" i="6"/>
  <c r="C169" i="6"/>
  <c r="C82" i="6"/>
  <c r="L168" i="6"/>
  <c r="L255" i="6"/>
  <c r="M168" i="6"/>
  <c r="N255" i="6"/>
  <c r="I168" i="6"/>
  <c r="G255" i="6"/>
  <c r="F255" i="6"/>
  <c r="H81" i="6"/>
  <c r="D81" i="6"/>
  <c r="N81" i="6"/>
  <c r="L81" i="6"/>
  <c r="G168" i="6"/>
  <c r="J255" i="6"/>
  <c r="E255" i="6"/>
  <c r="G81" i="6"/>
  <c r="N168" i="6"/>
  <c r="M255" i="6"/>
  <c r="H255" i="6"/>
  <c r="K255" i="6"/>
  <c r="I81" i="6"/>
  <c r="O168" i="6"/>
  <c r="E168" i="6"/>
  <c r="I255" i="6"/>
  <c r="K81" i="6"/>
  <c r="F81" i="6"/>
  <c r="J168" i="6"/>
  <c r="K168" i="6"/>
  <c r="F168" i="6"/>
  <c r="O255" i="6"/>
  <c r="E81" i="6"/>
  <c r="J81" i="6"/>
  <c r="D168" i="6"/>
  <c r="D255" i="6"/>
  <c r="M81" i="6"/>
  <c r="O81" i="6"/>
  <c r="H168" i="6"/>
  <c r="B81" i="6" l="1"/>
  <c r="B255" i="6"/>
  <c r="B168" i="6"/>
  <c r="C257" i="6"/>
  <c r="C170" i="6"/>
  <c r="C83" i="6"/>
  <c r="K256" i="6"/>
  <c r="E256" i="6"/>
  <c r="D256" i="6"/>
  <c r="H169" i="6"/>
  <c r="L82" i="6"/>
  <c r="J82" i="6"/>
  <c r="F256" i="6"/>
  <c r="F82" i="6"/>
  <c r="D82" i="6"/>
  <c r="I82" i="6"/>
  <c r="K82" i="6"/>
  <c r="N82" i="6"/>
  <c r="G256" i="6"/>
  <c r="O256" i="6"/>
  <c r="L169" i="6"/>
  <c r="G82" i="6"/>
  <c r="M82" i="6"/>
  <c r="O169" i="6"/>
  <c r="K169" i="6"/>
  <c r="F169" i="6"/>
  <c r="H82" i="6"/>
  <c r="O82" i="6"/>
  <c r="I256" i="6"/>
  <c r="D169" i="6"/>
  <c r="N169" i="6"/>
  <c r="J169" i="6"/>
  <c r="M169" i="6"/>
  <c r="M256" i="6"/>
  <c r="J256" i="6"/>
  <c r="E169" i="6"/>
  <c r="G169" i="6"/>
  <c r="E82" i="6"/>
  <c r="H256" i="6"/>
  <c r="I169" i="6"/>
  <c r="N256" i="6"/>
  <c r="L256" i="6"/>
  <c r="B82" i="6" l="1"/>
  <c r="B169" i="6"/>
  <c r="B256" i="6"/>
  <c r="C258" i="6"/>
  <c r="C84" i="6"/>
  <c r="C171" i="6"/>
  <c r="L257" i="6"/>
  <c r="F170" i="6"/>
  <c r="I83" i="6"/>
  <c r="K257" i="6"/>
  <c r="I170" i="6"/>
  <c r="D83" i="6"/>
  <c r="O170" i="6"/>
  <c r="H83" i="6"/>
  <c r="M83" i="6"/>
  <c r="J83" i="6"/>
  <c r="K83" i="6"/>
  <c r="G257" i="6"/>
  <c r="N257" i="6"/>
  <c r="O257" i="6"/>
  <c r="E170" i="6"/>
  <c r="L170" i="6"/>
  <c r="I257" i="6"/>
  <c r="N170" i="6"/>
  <c r="D170" i="6"/>
  <c r="F83" i="6"/>
  <c r="E257" i="6"/>
  <c r="H170" i="6"/>
  <c r="L83" i="6"/>
  <c r="F257" i="6"/>
  <c r="D257" i="6"/>
  <c r="N83" i="6"/>
  <c r="M170" i="6"/>
  <c r="M257" i="6"/>
  <c r="J257" i="6"/>
  <c r="O83" i="6"/>
  <c r="J170" i="6"/>
  <c r="K170" i="6"/>
  <c r="G83" i="6"/>
  <c r="G170" i="6"/>
  <c r="E83" i="6"/>
  <c r="H257" i="6"/>
  <c r="B257" i="6" l="1"/>
  <c r="B83" i="6"/>
  <c r="B170" i="6"/>
  <c r="C172" i="6"/>
  <c r="C85" i="6"/>
  <c r="C259" i="6"/>
  <c r="D171" i="6"/>
  <c r="H171" i="6"/>
  <c r="M258" i="6"/>
  <c r="D258" i="6"/>
  <c r="J258" i="6"/>
  <c r="E171" i="6"/>
  <c r="K84" i="6"/>
  <c r="I171" i="6"/>
  <c r="F171" i="6"/>
  <c r="G171" i="6"/>
  <c r="H84" i="6"/>
  <c r="J171" i="6"/>
  <c r="K171" i="6"/>
  <c r="L258" i="6"/>
  <c r="O258" i="6"/>
  <c r="G84" i="6"/>
  <c r="J84" i="6"/>
  <c r="D84" i="6"/>
  <c r="E84" i="6"/>
  <c r="G258" i="6"/>
  <c r="O84" i="6"/>
  <c r="L84" i="6"/>
  <c r="O171" i="6"/>
  <c r="N171" i="6"/>
  <c r="N84" i="6"/>
  <c r="F258" i="6"/>
  <c r="I84" i="6"/>
  <c r="H258" i="6"/>
  <c r="I258" i="6"/>
  <c r="K258" i="6"/>
  <c r="F84" i="6"/>
  <c r="M84" i="6"/>
  <c r="E258" i="6"/>
  <c r="L171" i="6"/>
  <c r="M171" i="6"/>
  <c r="N258" i="6"/>
  <c r="B84" i="6" l="1"/>
  <c r="B258" i="6"/>
  <c r="B171" i="6"/>
  <c r="C260" i="6"/>
  <c r="C173" i="6"/>
  <c r="C86" i="6"/>
  <c r="L259" i="6"/>
  <c r="J259" i="6"/>
  <c r="I172" i="6"/>
  <c r="E172" i="6"/>
  <c r="K85" i="6"/>
  <c r="D85" i="6"/>
  <c r="G259" i="6"/>
  <c r="N259" i="6"/>
  <c r="M259" i="6"/>
  <c r="N85" i="6"/>
  <c r="E259" i="6"/>
  <c r="D259" i="6"/>
  <c r="O172" i="6"/>
  <c r="J172" i="6"/>
  <c r="E85" i="6"/>
  <c r="M85" i="6"/>
  <c r="O85" i="6"/>
  <c r="L85" i="6"/>
  <c r="H172" i="6"/>
  <c r="F85" i="6"/>
  <c r="H85" i="6"/>
  <c r="I259" i="6"/>
  <c r="O259" i="6"/>
  <c r="M172" i="6"/>
  <c r="F172" i="6"/>
  <c r="G85" i="6"/>
  <c r="L172" i="6"/>
  <c r="F259" i="6"/>
  <c r="K172" i="6"/>
  <c r="I85" i="6"/>
  <c r="J85" i="6"/>
  <c r="K259" i="6"/>
  <c r="H259" i="6"/>
  <c r="D172" i="6"/>
  <c r="N172" i="6"/>
  <c r="G172" i="6"/>
  <c r="B172" i="6" l="1"/>
  <c r="B85" i="6"/>
  <c r="B259" i="6"/>
  <c r="C174" i="6"/>
  <c r="C87" i="6"/>
  <c r="C261" i="6"/>
  <c r="E260" i="6"/>
  <c r="G173" i="6"/>
  <c r="I173" i="6"/>
  <c r="O260" i="6"/>
  <c r="D173" i="6"/>
  <c r="O173" i="6"/>
  <c r="E173" i="6"/>
  <c r="H173" i="6"/>
  <c r="L260" i="6"/>
  <c r="I260" i="6"/>
  <c r="M260" i="6"/>
  <c r="H260" i="6"/>
  <c r="J173" i="6"/>
  <c r="I86" i="6"/>
  <c r="M173" i="6"/>
  <c r="L86" i="6"/>
  <c r="K260" i="6"/>
  <c r="D260" i="6"/>
  <c r="N260" i="6"/>
  <c r="M86" i="6"/>
  <c r="E86" i="6"/>
  <c r="J260" i="6"/>
  <c r="G260" i="6"/>
  <c r="N86" i="6"/>
  <c r="F86" i="6"/>
  <c r="O86" i="6"/>
  <c r="G86" i="6"/>
  <c r="L173" i="6"/>
  <c r="N173" i="6"/>
  <c r="K86" i="6"/>
  <c r="F260" i="6"/>
  <c r="K173" i="6"/>
  <c r="J86" i="6"/>
  <c r="F173" i="6"/>
  <c r="D86" i="6"/>
  <c r="H86" i="6"/>
  <c r="B260" i="6" l="1"/>
  <c r="B86" i="6"/>
  <c r="B173" i="6"/>
  <c r="C262" i="6"/>
  <c r="C175" i="6"/>
  <c r="C88" i="6"/>
  <c r="I174" i="6"/>
  <c r="H174" i="6"/>
  <c r="L174" i="6"/>
  <c r="N261" i="6"/>
  <c r="O261" i="6"/>
  <c r="D261" i="6"/>
  <c r="J87" i="6"/>
  <c r="O87" i="6"/>
  <c r="I87" i="6"/>
  <c r="E261" i="6"/>
  <c r="N174" i="6"/>
  <c r="F87" i="6"/>
  <c r="O174" i="6"/>
  <c r="K174" i="6"/>
  <c r="F174" i="6"/>
  <c r="J174" i="6"/>
  <c r="K261" i="6"/>
  <c r="H261" i="6"/>
  <c r="D87" i="6"/>
  <c r="L261" i="6"/>
  <c r="L87" i="6"/>
  <c r="N87" i="6"/>
  <c r="G87" i="6"/>
  <c r="M87" i="6"/>
  <c r="K87" i="6"/>
  <c r="G174" i="6"/>
  <c r="J261" i="6"/>
  <c r="M174" i="6"/>
  <c r="D174" i="6"/>
  <c r="M261" i="6"/>
  <c r="G261" i="6"/>
  <c r="F261" i="6"/>
  <c r="I261" i="6"/>
  <c r="E87" i="6"/>
  <c r="H87" i="6"/>
  <c r="E174" i="6"/>
  <c r="B87" i="6" l="1"/>
  <c r="B261" i="6"/>
  <c r="B174" i="6"/>
  <c r="C263" i="6"/>
  <c r="C176" i="6"/>
  <c r="C89" i="6"/>
  <c r="F262" i="6"/>
  <c r="J175" i="6"/>
  <c r="L88" i="6"/>
  <c r="F88" i="6"/>
  <c r="D88" i="6"/>
  <c r="E88" i="6"/>
  <c r="K175" i="6"/>
  <c r="D175" i="6"/>
  <c r="M88" i="6"/>
  <c r="G175" i="6"/>
  <c r="I88" i="6"/>
  <c r="J262" i="6"/>
  <c r="I175" i="6"/>
  <c r="F175" i="6"/>
  <c r="O175" i="6"/>
  <c r="K88" i="6"/>
  <c r="G262" i="6"/>
  <c r="N175" i="6"/>
  <c r="O88" i="6"/>
  <c r="H175" i="6"/>
  <c r="N88" i="6"/>
  <c r="I262" i="6"/>
  <c r="E262" i="6"/>
  <c r="N262" i="6"/>
  <c r="M175" i="6"/>
  <c r="O262" i="6"/>
  <c r="H88" i="6"/>
  <c r="H262" i="6"/>
  <c r="E175" i="6"/>
  <c r="J88" i="6"/>
  <c r="D262" i="6"/>
  <c r="K262" i="6"/>
  <c r="M262" i="6"/>
  <c r="L175" i="6"/>
  <c r="G88" i="6"/>
  <c r="L262" i="6"/>
  <c r="B175" i="6" l="1"/>
  <c r="B88" i="6"/>
  <c r="B262" i="6"/>
  <c r="C264" i="6"/>
  <c r="C177" i="6"/>
  <c r="C90" i="6"/>
  <c r="M263" i="6"/>
  <c r="J176" i="6"/>
  <c r="O263" i="6"/>
  <c r="J89" i="6"/>
  <c r="O176" i="6"/>
  <c r="N176" i="6"/>
  <c r="G176" i="6"/>
  <c r="E176" i="6"/>
  <c r="L89" i="6"/>
  <c r="I176" i="6"/>
  <c r="O89" i="6"/>
  <c r="L263" i="6"/>
  <c r="M176" i="6"/>
  <c r="G89" i="6"/>
  <c r="L176" i="6"/>
  <c r="K176" i="6"/>
  <c r="D263" i="6"/>
  <c r="M89" i="6"/>
  <c r="F176" i="6"/>
  <c r="K89" i="6"/>
  <c r="J263" i="6"/>
  <c r="I263" i="6"/>
  <c r="I89" i="6"/>
  <c r="K263" i="6"/>
  <c r="N263" i="6"/>
  <c r="F89" i="6"/>
  <c r="E263" i="6"/>
  <c r="G263" i="6"/>
  <c r="N89" i="6"/>
  <c r="H89" i="6"/>
  <c r="F263" i="6"/>
  <c r="D176" i="6"/>
  <c r="H263" i="6"/>
  <c r="H176" i="6"/>
  <c r="D89" i="6"/>
  <c r="E89" i="6"/>
  <c r="B89" i="6" l="1"/>
  <c r="B263" i="6"/>
  <c r="B176" i="6"/>
  <c r="C178" i="6"/>
  <c r="C91" i="6"/>
  <c r="C265" i="6"/>
  <c r="J90" i="6"/>
  <c r="L264" i="6"/>
  <c r="G90" i="6"/>
  <c r="K264" i="6"/>
  <c r="E177" i="6"/>
  <c r="F90" i="6"/>
  <c r="M264" i="6"/>
  <c r="G177" i="6"/>
  <c r="O177" i="6"/>
  <c r="N264" i="6"/>
  <c r="F177" i="6"/>
  <c r="D90" i="6"/>
  <c r="L90" i="6"/>
  <c r="D264" i="6"/>
  <c r="O264" i="6"/>
  <c r="E90" i="6"/>
  <c r="M90" i="6"/>
  <c r="L177" i="6"/>
  <c r="I264" i="6"/>
  <c r="H177" i="6"/>
  <c r="N177" i="6"/>
  <c r="K177" i="6"/>
  <c r="K90" i="6"/>
  <c r="G264" i="6"/>
  <c r="J177" i="6"/>
  <c r="M177" i="6"/>
  <c r="E264" i="6"/>
  <c r="N90" i="6"/>
  <c r="H90" i="6"/>
  <c r="D177" i="6"/>
  <c r="F264" i="6"/>
  <c r="I90" i="6"/>
  <c r="O90" i="6"/>
  <c r="J264" i="6"/>
  <c r="H264" i="6"/>
  <c r="I177" i="6"/>
  <c r="B264" i="6" l="1"/>
  <c r="B90" i="6"/>
  <c r="B177" i="6"/>
  <c r="C92" i="6"/>
  <c r="C179" i="6"/>
  <c r="C266" i="6"/>
  <c r="H91" i="6"/>
  <c r="E91" i="6"/>
  <c r="L178" i="6"/>
  <c r="E178" i="6"/>
  <c r="K265" i="6"/>
  <c r="H265" i="6"/>
  <c r="M178" i="6"/>
  <c r="H178" i="6"/>
  <c r="N178" i="6"/>
  <c r="J178" i="6"/>
  <c r="F178" i="6"/>
  <c r="N91" i="6"/>
  <c r="D265" i="6"/>
  <c r="I265" i="6"/>
  <c r="G91" i="6"/>
  <c r="F265" i="6"/>
  <c r="G265" i="6"/>
  <c r="J265" i="6"/>
  <c r="L265" i="6"/>
  <c r="D178" i="6"/>
  <c r="G178" i="6"/>
  <c r="K91" i="6"/>
  <c r="E265" i="6"/>
  <c r="J91" i="6"/>
  <c r="L91" i="6"/>
  <c r="M265" i="6"/>
  <c r="M91" i="6"/>
  <c r="O91" i="6"/>
  <c r="O265" i="6"/>
  <c r="O178" i="6"/>
  <c r="D91" i="6"/>
  <c r="N265" i="6"/>
  <c r="K178" i="6"/>
  <c r="I178" i="6"/>
  <c r="I91" i="6"/>
  <c r="F91" i="6"/>
  <c r="B91" i="6" l="1"/>
  <c r="B265" i="6"/>
  <c r="B178" i="6"/>
  <c r="C180" i="6"/>
  <c r="C93" i="6"/>
  <c r="C267" i="6"/>
  <c r="O92" i="6"/>
  <c r="G179" i="6"/>
  <c r="J92" i="6"/>
  <c r="I266" i="6"/>
  <c r="J266" i="6"/>
  <c r="D266" i="6"/>
  <c r="K266" i="6"/>
  <c r="J179" i="6"/>
  <c r="F179" i="6"/>
  <c r="N266" i="6"/>
  <c r="D179" i="6"/>
  <c r="E179" i="6"/>
  <c r="E92" i="6"/>
  <c r="K92" i="6"/>
  <c r="F92" i="6"/>
  <c r="H92" i="6"/>
  <c r="G266" i="6"/>
  <c r="I179" i="6"/>
  <c r="L266" i="6"/>
  <c r="E266" i="6"/>
  <c r="M179" i="6"/>
  <c r="H179" i="6"/>
  <c r="N179" i="6"/>
  <c r="D92" i="6"/>
  <c r="L179" i="6"/>
  <c r="G92" i="6"/>
  <c r="M92" i="6"/>
  <c r="I92" i="6"/>
  <c r="N92" i="6"/>
  <c r="M266" i="6"/>
  <c r="F266" i="6"/>
  <c r="O266" i="6"/>
  <c r="H266" i="6"/>
  <c r="O179" i="6"/>
  <c r="K179" i="6"/>
  <c r="L92" i="6"/>
  <c r="B266" i="6" l="1"/>
  <c r="B92" i="6"/>
  <c r="B179" i="6"/>
  <c r="C181" i="6"/>
  <c r="C94" i="6"/>
  <c r="C268" i="6"/>
  <c r="D180" i="6"/>
  <c r="M180" i="6"/>
  <c r="L267" i="6"/>
  <c r="F267" i="6"/>
  <c r="L180" i="6"/>
  <c r="K180" i="6"/>
  <c r="D267" i="6"/>
  <c r="I267" i="6"/>
  <c r="J267" i="6"/>
  <c r="K267" i="6"/>
  <c r="G267" i="6"/>
  <c r="E180" i="6"/>
  <c r="I93" i="6"/>
  <c r="F93" i="6"/>
  <c r="K93" i="6"/>
  <c r="M267" i="6"/>
  <c r="M93" i="6"/>
  <c r="O93" i="6"/>
  <c r="J93" i="6"/>
  <c r="N267" i="6"/>
  <c r="H267" i="6"/>
  <c r="F180" i="6"/>
  <c r="E93" i="6"/>
  <c r="G93" i="6"/>
  <c r="N93" i="6"/>
  <c r="N180" i="6"/>
  <c r="D93" i="6"/>
  <c r="L93" i="6"/>
  <c r="H93" i="6"/>
  <c r="O267" i="6"/>
  <c r="J180" i="6"/>
  <c r="I180" i="6"/>
  <c r="H180" i="6"/>
  <c r="G180" i="6"/>
  <c r="E267" i="6"/>
  <c r="O180" i="6"/>
  <c r="B93" i="6" l="1"/>
  <c r="B267" i="6"/>
  <c r="B180" i="6"/>
  <c r="C182" i="6"/>
  <c r="C95" i="6"/>
  <c r="C269" i="6"/>
  <c r="L181" i="6"/>
  <c r="K268" i="6"/>
  <c r="I268" i="6"/>
  <c r="M94" i="6"/>
  <c r="K94" i="6"/>
  <c r="F181" i="6"/>
  <c r="M181" i="6"/>
  <c r="G181" i="6"/>
  <c r="I181" i="6"/>
  <c r="E94" i="6"/>
  <c r="O181" i="6"/>
  <c r="N181" i="6"/>
  <c r="M268" i="6"/>
  <c r="N268" i="6"/>
  <c r="G94" i="6"/>
  <c r="O94" i="6"/>
  <c r="D94" i="6"/>
  <c r="E181" i="6"/>
  <c r="I94" i="6"/>
  <c r="N94" i="6"/>
  <c r="D181" i="6"/>
  <c r="H181" i="6"/>
  <c r="O268" i="6"/>
  <c r="J268" i="6"/>
  <c r="J94" i="6"/>
  <c r="H268" i="6"/>
  <c r="L94" i="6"/>
  <c r="D268" i="6"/>
  <c r="G268" i="6"/>
  <c r="F94" i="6"/>
  <c r="H94" i="6"/>
  <c r="J181" i="6"/>
  <c r="E268" i="6"/>
  <c r="L268" i="6"/>
  <c r="K181" i="6"/>
  <c r="F268" i="6"/>
  <c r="B94" i="6" l="1"/>
  <c r="B181" i="6"/>
  <c r="B268" i="6"/>
  <c r="C270" i="6"/>
  <c r="C183" i="6"/>
  <c r="C96" i="6"/>
  <c r="L269" i="6"/>
  <c r="G269" i="6"/>
  <c r="J182" i="6"/>
  <c r="L182" i="6"/>
  <c r="I95" i="6"/>
  <c r="J95" i="6"/>
  <c r="E95" i="6"/>
  <c r="M269" i="6"/>
  <c r="H269" i="6"/>
  <c r="O269" i="6"/>
  <c r="H95" i="6"/>
  <c r="K95" i="6"/>
  <c r="M182" i="6"/>
  <c r="L95" i="6"/>
  <c r="F95" i="6"/>
  <c r="I182" i="6"/>
  <c r="E182" i="6"/>
  <c r="G95" i="6"/>
  <c r="M95" i="6"/>
  <c r="F269" i="6"/>
  <c r="N269" i="6"/>
  <c r="N182" i="6"/>
  <c r="H182" i="6"/>
  <c r="J269" i="6"/>
  <c r="O182" i="6"/>
  <c r="O95" i="6"/>
  <c r="N95" i="6"/>
  <c r="K269" i="6"/>
  <c r="D269" i="6"/>
  <c r="I269" i="6"/>
  <c r="K182" i="6"/>
  <c r="F182" i="6"/>
  <c r="E269" i="6"/>
  <c r="D182" i="6"/>
  <c r="D95" i="6"/>
  <c r="G182" i="6"/>
  <c r="B95" i="6" l="1"/>
  <c r="B269" i="6"/>
  <c r="B182" i="6"/>
  <c r="C97" i="6"/>
  <c r="C184" i="6"/>
  <c r="C271" i="6"/>
  <c r="L270" i="6"/>
  <c r="I183" i="6"/>
  <c r="L183" i="6"/>
  <c r="H183" i="6"/>
  <c r="J270" i="6"/>
  <c r="K96" i="6"/>
  <c r="D270" i="6"/>
  <c r="E270" i="6"/>
  <c r="E183" i="6"/>
  <c r="H270" i="6"/>
  <c r="K270" i="6"/>
  <c r="G183" i="6"/>
  <c r="J183" i="6"/>
  <c r="K183" i="6"/>
  <c r="O183" i="6"/>
  <c r="N183" i="6"/>
  <c r="H96" i="6"/>
  <c r="G270" i="6"/>
  <c r="L96" i="6"/>
  <c r="M270" i="6"/>
  <c r="N270" i="6"/>
  <c r="M183" i="6"/>
  <c r="O270" i="6"/>
  <c r="E96" i="6"/>
  <c r="I270" i="6"/>
  <c r="F96" i="6"/>
  <c r="G96" i="6"/>
  <c r="D183" i="6"/>
  <c r="I96" i="6"/>
  <c r="F270" i="6"/>
  <c r="O96" i="6"/>
  <c r="J96" i="6"/>
  <c r="M96" i="6"/>
  <c r="F183" i="6"/>
  <c r="D96" i="6"/>
  <c r="N96" i="6"/>
  <c r="B96" i="6" l="1"/>
  <c r="B270" i="6"/>
  <c r="B183" i="6"/>
  <c r="C98" i="6"/>
  <c r="C185" i="6"/>
  <c r="C272" i="6"/>
  <c r="L184" i="6"/>
  <c r="D97" i="6"/>
  <c r="F97" i="6"/>
  <c r="M271" i="6"/>
  <c r="J271" i="6"/>
  <c r="F271" i="6"/>
  <c r="H271" i="6"/>
  <c r="O184" i="6"/>
  <c r="F184" i="6"/>
  <c r="E184" i="6"/>
  <c r="J184" i="6"/>
  <c r="G184" i="6"/>
  <c r="G97" i="6"/>
  <c r="I97" i="6"/>
  <c r="M97" i="6"/>
  <c r="O271" i="6"/>
  <c r="D271" i="6"/>
  <c r="I271" i="6"/>
  <c r="L271" i="6"/>
  <c r="G271" i="6"/>
  <c r="H184" i="6"/>
  <c r="M184" i="6"/>
  <c r="I184" i="6"/>
  <c r="L97" i="6"/>
  <c r="K97" i="6"/>
  <c r="H97" i="6"/>
  <c r="O97" i="6"/>
  <c r="E97" i="6"/>
  <c r="N97" i="6"/>
  <c r="E271" i="6"/>
  <c r="N271" i="6"/>
  <c r="K271" i="6"/>
  <c r="N184" i="6"/>
  <c r="D184" i="6"/>
  <c r="K184" i="6"/>
  <c r="J97" i="6"/>
  <c r="B271" i="6" l="1"/>
  <c r="B184" i="6"/>
  <c r="B97" i="6"/>
  <c r="C273" i="6"/>
  <c r="C186" i="6"/>
  <c r="C99" i="6"/>
  <c r="J185" i="6"/>
  <c r="F185" i="6"/>
  <c r="L185" i="6"/>
  <c r="M185" i="6"/>
  <c r="L272" i="6"/>
  <c r="O272" i="6"/>
  <c r="N272" i="6"/>
  <c r="J98" i="6"/>
  <c r="L98" i="6"/>
  <c r="J272" i="6"/>
  <c r="G185" i="6"/>
  <c r="G98" i="6"/>
  <c r="K98" i="6"/>
  <c r="O98" i="6"/>
  <c r="D185" i="6"/>
  <c r="I185" i="6"/>
  <c r="E185" i="6"/>
  <c r="K272" i="6"/>
  <c r="H98" i="6"/>
  <c r="I272" i="6"/>
  <c r="G272" i="6"/>
  <c r="I98" i="6"/>
  <c r="M272" i="6"/>
  <c r="F98" i="6"/>
  <c r="D98" i="6"/>
  <c r="N98" i="6"/>
  <c r="H185" i="6"/>
  <c r="N185" i="6"/>
  <c r="K185" i="6"/>
  <c r="H272" i="6"/>
  <c r="F272" i="6"/>
  <c r="D272" i="6"/>
  <c r="E272" i="6"/>
  <c r="E98" i="6"/>
  <c r="M98" i="6"/>
  <c r="O185" i="6"/>
  <c r="B98" i="6" l="1"/>
  <c r="B272" i="6"/>
  <c r="B185" i="6"/>
  <c r="C274" i="6"/>
  <c r="C100" i="6"/>
  <c r="C187" i="6"/>
  <c r="E273" i="6"/>
  <c r="I273" i="6"/>
  <c r="J273" i="6"/>
  <c r="I186" i="6"/>
  <c r="J186" i="6"/>
  <c r="O186" i="6"/>
  <c r="D99" i="6"/>
  <c r="E99" i="6"/>
  <c r="I99" i="6"/>
  <c r="N99" i="6"/>
  <c r="O99" i="6"/>
  <c r="H273" i="6"/>
  <c r="G273" i="6"/>
  <c r="L273" i="6"/>
  <c r="K186" i="6"/>
  <c r="N186" i="6"/>
  <c r="M99" i="6"/>
  <c r="G99" i="6"/>
  <c r="E186" i="6"/>
  <c r="D186" i="6"/>
  <c r="F99" i="6"/>
  <c r="K99" i="6"/>
  <c r="F273" i="6"/>
  <c r="L99" i="6"/>
  <c r="N273" i="6"/>
  <c r="L186" i="6"/>
  <c r="M186" i="6"/>
  <c r="O273" i="6"/>
  <c r="D273" i="6"/>
  <c r="H186" i="6"/>
  <c r="F186" i="6"/>
  <c r="G186" i="6"/>
  <c r="H99" i="6"/>
  <c r="J99" i="6"/>
  <c r="M273" i="6"/>
  <c r="K273" i="6"/>
  <c r="B99" i="6" l="1"/>
  <c r="B273" i="6"/>
  <c r="B186" i="6"/>
  <c r="C188" i="6"/>
  <c r="C101" i="6"/>
  <c r="C275" i="6"/>
  <c r="O100" i="6"/>
  <c r="M100" i="6"/>
  <c r="D100" i="6"/>
  <c r="J274" i="6"/>
  <c r="M274" i="6"/>
  <c r="H187" i="6"/>
  <c r="M187" i="6"/>
  <c r="L187" i="6"/>
  <c r="D187" i="6"/>
  <c r="O187" i="6"/>
  <c r="F187" i="6"/>
  <c r="H100" i="6"/>
  <c r="G100" i="6"/>
  <c r="G274" i="6"/>
  <c r="E274" i="6"/>
  <c r="H274" i="6"/>
  <c r="J187" i="6"/>
  <c r="N187" i="6"/>
  <c r="N274" i="6"/>
  <c r="K274" i="6"/>
  <c r="I187" i="6"/>
  <c r="G187" i="6"/>
  <c r="K100" i="6"/>
  <c r="N100" i="6"/>
  <c r="O274" i="6"/>
  <c r="L274" i="6"/>
  <c r="D274" i="6"/>
  <c r="J100" i="6"/>
  <c r="F100" i="6"/>
  <c r="F274" i="6"/>
  <c r="I274" i="6"/>
  <c r="K187" i="6"/>
  <c r="L100" i="6"/>
  <c r="E187" i="6"/>
  <c r="I100" i="6"/>
  <c r="E100" i="6"/>
  <c r="B187" i="6" l="1"/>
  <c r="B274" i="6"/>
  <c r="B100" i="6"/>
  <c r="C189" i="6"/>
  <c r="C102" i="6"/>
  <c r="C276" i="6"/>
  <c r="H188" i="6"/>
  <c r="J188" i="6"/>
  <c r="D101" i="6"/>
  <c r="O101" i="6"/>
  <c r="L101" i="6"/>
  <c r="I275" i="6"/>
  <c r="O275" i="6"/>
  <c r="H275" i="6"/>
  <c r="K275" i="6"/>
  <c r="F275" i="6"/>
  <c r="E275" i="6"/>
  <c r="I188" i="6"/>
  <c r="G188" i="6"/>
  <c r="H101" i="6"/>
  <c r="N101" i="6"/>
  <c r="G101" i="6"/>
  <c r="I101" i="6"/>
  <c r="J275" i="6"/>
  <c r="K101" i="6"/>
  <c r="F101" i="6"/>
  <c r="L275" i="6"/>
  <c r="G275" i="6"/>
  <c r="O188" i="6"/>
  <c r="L188" i="6"/>
  <c r="F188" i="6"/>
  <c r="N188" i="6"/>
  <c r="J101" i="6"/>
  <c r="E101" i="6"/>
  <c r="M101" i="6"/>
  <c r="M275" i="6"/>
  <c r="D275" i="6"/>
  <c r="N275" i="6"/>
  <c r="K188" i="6"/>
  <c r="M188" i="6"/>
  <c r="E188" i="6"/>
  <c r="D188" i="6"/>
  <c r="B188" i="6" l="1"/>
  <c r="B275" i="6"/>
  <c r="B101" i="6"/>
  <c r="C190" i="6"/>
  <c r="C103" i="6"/>
  <c r="C277" i="6"/>
  <c r="M189" i="6"/>
  <c r="J189" i="6"/>
  <c r="J102" i="6"/>
  <c r="D102" i="6"/>
  <c r="E276" i="6"/>
  <c r="I276" i="6"/>
  <c r="N276" i="6"/>
  <c r="I189" i="6"/>
  <c r="H189" i="6"/>
  <c r="L276" i="6"/>
  <c r="F276" i="6"/>
  <c r="K189" i="6"/>
  <c r="N189" i="6"/>
  <c r="G102" i="6"/>
  <c r="H102" i="6"/>
  <c r="G276" i="6"/>
  <c r="J276" i="6"/>
  <c r="O276" i="6"/>
  <c r="F102" i="6"/>
  <c r="L102" i="6"/>
  <c r="E102" i="6"/>
  <c r="H276" i="6"/>
  <c r="M276" i="6"/>
  <c r="L189" i="6"/>
  <c r="N102" i="6"/>
  <c r="E189" i="6"/>
  <c r="K102" i="6"/>
  <c r="M102" i="6"/>
  <c r="O102" i="6"/>
  <c r="I102" i="6"/>
  <c r="D276" i="6"/>
  <c r="K276" i="6"/>
  <c r="O189" i="6"/>
  <c r="F189" i="6"/>
  <c r="D189" i="6"/>
  <c r="G189" i="6"/>
  <c r="B189" i="6" l="1"/>
  <c r="B102" i="6"/>
  <c r="B276" i="6"/>
  <c r="C191" i="6"/>
  <c r="C278" i="6"/>
  <c r="M277" i="6"/>
  <c r="J103" i="6"/>
  <c r="D103" i="6"/>
  <c r="N277" i="6"/>
  <c r="O190" i="6"/>
  <c r="E103" i="6"/>
  <c r="E277" i="6"/>
  <c r="G277" i="6"/>
  <c r="H277" i="6"/>
  <c r="I277" i="6"/>
  <c r="G103" i="6"/>
  <c r="F277" i="6"/>
  <c r="N190" i="6"/>
  <c r="H103" i="6"/>
  <c r="M190" i="6"/>
  <c r="I190" i="6"/>
  <c r="L103" i="6"/>
  <c r="K277" i="6"/>
  <c r="J190" i="6"/>
  <c r="D277" i="6"/>
  <c r="E190" i="6"/>
  <c r="L190" i="6"/>
  <c r="N103" i="6"/>
  <c r="L277" i="6"/>
  <c r="G190" i="6"/>
  <c r="F103" i="6"/>
  <c r="M103" i="6"/>
  <c r="K190" i="6"/>
  <c r="O277" i="6"/>
  <c r="J277" i="6"/>
  <c r="D190" i="6"/>
  <c r="I103" i="6"/>
  <c r="K103" i="6"/>
  <c r="H190" i="6"/>
  <c r="O103" i="6"/>
  <c r="F190" i="6"/>
  <c r="M105" i="6" l="1"/>
  <c r="O105" i="6"/>
  <c r="F105" i="6"/>
  <c r="L105" i="6"/>
  <c r="E105" i="6"/>
  <c r="K105" i="6"/>
  <c r="I105" i="6"/>
  <c r="N105" i="6"/>
  <c r="B190" i="6"/>
  <c r="H105" i="6"/>
  <c r="B103" i="6"/>
  <c r="J105" i="6"/>
  <c r="B277" i="6"/>
  <c r="G105" i="6"/>
  <c r="C279" i="6"/>
  <c r="J191" i="6"/>
  <c r="O278" i="6"/>
  <c r="E191" i="6"/>
  <c r="D191" i="6"/>
  <c r="O191" i="6"/>
  <c r="L191" i="6"/>
  <c r="I191" i="6"/>
  <c r="F278" i="6"/>
  <c r="N278" i="6"/>
  <c r="D278" i="6"/>
  <c r="M278" i="6"/>
  <c r="H191" i="6"/>
  <c r="H278" i="6"/>
  <c r="L278" i="6"/>
  <c r="J278" i="6"/>
  <c r="F191" i="6"/>
  <c r="N191" i="6"/>
  <c r="G191" i="6"/>
  <c r="E278" i="6"/>
  <c r="I278" i="6"/>
  <c r="K278" i="6"/>
  <c r="K191" i="6"/>
  <c r="M191" i="6"/>
  <c r="G278" i="6"/>
  <c r="L193" i="6" l="1"/>
  <c r="L194" i="6" s="1"/>
  <c r="O193" i="6"/>
  <c r="O194" i="6" s="1"/>
  <c r="H193" i="6"/>
  <c r="H194" i="6" s="1"/>
  <c r="B191" i="6"/>
  <c r="M193" i="6"/>
  <c r="M194" i="6" s="1"/>
  <c r="G193" i="6"/>
  <c r="G194" i="6" s="1"/>
  <c r="E193" i="6"/>
  <c r="E194" i="6" s="1"/>
  <c r="N193" i="6"/>
  <c r="N194" i="6" s="1"/>
  <c r="B278" i="6"/>
  <c r="I193" i="6"/>
  <c r="I194" i="6" s="1"/>
  <c r="F193" i="6"/>
  <c r="F194" i="6" s="1"/>
  <c r="J193" i="6"/>
  <c r="J194" i="6" s="1"/>
  <c r="K193" i="6"/>
  <c r="K194" i="6" s="1"/>
  <c r="M279" i="6"/>
  <c r="K279" i="6"/>
  <c r="E279" i="6"/>
  <c r="J279" i="6"/>
  <c r="F279" i="6"/>
  <c r="G279" i="6"/>
  <c r="D279" i="6"/>
  <c r="O279" i="6"/>
  <c r="L279" i="6"/>
  <c r="I279" i="6"/>
  <c r="N279" i="6"/>
  <c r="H279" i="6"/>
  <c r="N281" i="6" l="1"/>
  <c r="I281" i="6"/>
  <c r="H281" i="6"/>
  <c r="E281" i="6"/>
  <c r="K281" i="6"/>
  <c r="L281" i="6"/>
  <c r="B279" i="6"/>
  <c r="F281" i="6"/>
  <c r="M281" i="6"/>
  <c r="O281" i="6"/>
  <c r="G281" i="6"/>
  <c r="J281" i="6"/>
  <c r="J137" i="1" l="1"/>
  <c r="N144" i="1" s="1"/>
  <c r="N145" i="1" s="1"/>
  <c r="J138" i="1" l="1"/>
  <c r="J151" i="1"/>
  <c r="J152" i="1" s="1"/>
  <c r="N156" i="1" s="1"/>
  <c r="N157" i="1" s="1"/>
  <c r="H144" i="1"/>
  <c r="H145" i="1"/>
  <c r="C17" i="4"/>
  <c r="C18" i="4" s="1"/>
  <c r="F17" i="4"/>
  <c r="U17" i="4"/>
  <c r="V17" i="4"/>
  <c r="D201" i="6"/>
  <c r="L17" i="4" l="1"/>
  <c r="Q17" i="4" s="1"/>
  <c r="K17" i="4"/>
  <c r="B201" i="6"/>
  <c r="D25" i="6"/>
  <c r="B25" i="6" l="1"/>
  <c r="M17" i="4"/>
  <c r="J18" i="4" s="1"/>
  <c r="P17" i="4"/>
  <c r="D113" i="6"/>
  <c r="B113" i="6" l="1"/>
  <c r="F18" i="4"/>
  <c r="R17" i="4"/>
  <c r="L18" i="4" l="1"/>
  <c r="U18" i="4"/>
  <c r="K18" i="4"/>
  <c r="V18" i="4"/>
  <c r="P18" i="4"/>
  <c r="O18" i="4"/>
  <c r="D26" i="6"/>
  <c r="D202" i="6"/>
  <c r="B202" i="6" l="1"/>
  <c r="B26" i="6"/>
  <c r="M18" i="4"/>
  <c r="J19" i="4" s="1"/>
  <c r="Q18" i="4"/>
  <c r="D114" i="6"/>
  <c r="B114" i="6" l="1"/>
  <c r="F19" i="4"/>
  <c r="R18" i="4"/>
  <c r="U19" i="4" l="1"/>
  <c r="V19" i="4" s="1"/>
  <c r="L19" i="4"/>
  <c r="K19" i="4"/>
  <c r="P19" i="4" s="1"/>
  <c r="O19" i="4"/>
  <c r="D27" i="6"/>
  <c r="D203" i="6"/>
  <c r="B203" i="6" l="1"/>
  <c r="B27" i="6"/>
  <c r="Q19" i="4"/>
  <c r="R19" i="4" s="1"/>
  <c r="M19" i="4"/>
  <c r="J20" i="4" s="1"/>
  <c r="D115" i="6"/>
  <c r="B115" i="6" l="1"/>
  <c r="O20" i="4"/>
  <c r="F20" i="4"/>
  <c r="U20" i="4" l="1"/>
  <c r="V20" i="4" s="1"/>
  <c r="K20" i="4"/>
  <c r="L20" i="4"/>
  <c r="D28" i="6"/>
  <c r="D204" i="6"/>
  <c r="B28" i="6" l="1"/>
  <c r="B204" i="6"/>
  <c r="P20" i="4"/>
  <c r="M20" i="4"/>
  <c r="J21" i="4" s="1"/>
  <c r="Q20" i="4"/>
  <c r="D116" i="6"/>
  <c r="B116" i="6" l="1"/>
  <c r="F21" i="4"/>
  <c r="R20" i="4"/>
  <c r="P21" i="4" l="1"/>
  <c r="O21" i="4"/>
  <c r="U21" i="4"/>
  <c r="V21" i="4" s="1"/>
  <c r="K21" i="4"/>
  <c r="L21" i="4"/>
  <c r="D29" i="6"/>
  <c r="D205" i="6"/>
  <c r="B205" i="6" l="1"/>
  <c r="B29" i="6"/>
  <c r="Q21" i="4"/>
  <c r="R21" i="4" s="1"/>
  <c r="M21" i="4"/>
  <c r="J22" i="4" s="1"/>
  <c r="D117" i="6"/>
  <c r="B117" i="6" l="1"/>
  <c r="O22" i="4"/>
  <c r="F22" i="4"/>
  <c r="U22" i="4" l="1"/>
  <c r="V22" i="4" s="1"/>
  <c r="K22" i="4"/>
  <c r="L22" i="4"/>
  <c r="D206" i="6"/>
  <c r="D30" i="6"/>
  <c r="B206" i="6" l="1"/>
  <c r="B30" i="6"/>
  <c r="Q22" i="4"/>
  <c r="M22" i="4"/>
  <c r="J23" i="4" s="1"/>
  <c r="P22" i="4"/>
  <c r="D118" i="6"/>
  <c r="B118" i="6" l="1"/>
  <c r="R22" i="4"/>
  <c r="F23" i="4"/>
  <c r="U23" i="4" l="1"/>
  <c r="K23" i="4"/>
  <c r="L23" i="4"/>
  <c r="V23" i="4"/>
  <c r="O23" i="4"/>
  <c r="D207" i="6"/>
  <c r="D31" i="6"/>
  <c r="B31" i="6" l="1"/>
  <c r="B207" i="6"/>
  <c r="M23" i="4"/>
  <c r="J24" i="4" s="1"/>
  <c r="Q23" i="4"/>
  <c r="P23" i="4"/>
  <c r="D119" i="6"/>
  <c r="B119" i="6" l="1"/>
  <c r="F24" i="4"/>
  <c r="R23" i="4"/>
  <c r="U24" i="4" l="1"/>
  <c r="K24" i="4"/>
  <c r="L24" i="4"/>
  <c r="V24" i="4"/>
  <c r="P24" i="4"/>
  <c r="O24" i="4"/>
  <c r="D32" i="6"/>
  <c r="D208" i="6"/>
  <c r="B208" i="6" l="1"/>
  <c r="B32" i="6"/>
  <c r="Q24" i="4"/>
  <c r="M24" i="4"/>
  <c r="J25" i="4" s="1"/>
  <c r="D120" i="6"/>
  <c r="B120" i="6" l="1"/>
  <c r="F25" i="4"/>
  <c r="R24" i="4"/>
  <c r="V25" i="4" l="1"/>
  <c r="P25" i="4"/>
  <c r="O25" i="4"/>
  <c r="U25" i="4"/>
  <c r="K25" i="4"/>
  <c r="L25" i="4"/>
  <c r="Q25" i="4" s="1"/>
  <c r="D209" i="6"/>
  <c r="D121" i="6"/>
  <c r="D33" i="6"/>
  <c r="B209" i="6" l="1"/>
  <c r="B121" i="6"/>
  <c r="B33" i="6"/>
  <c r="M25" i="4"/>
  <c r="J26" i="4" s="1"/>
  <c r="R25" i="4"/>
  <c r="T26" i="4" l="1"/>
  <c r="O26" i="4"/>
  <c r="F26" i="4"/>
  <c r="U26" i="4" l="1"/>
  <c r="K26" i="4"/>
  <c r="L26" i="4"/>
  <c r="D34" i="6"/>
  <c r="B34" i="6" l="1"/>
  <c r="V26" i="4"/>
  <c r="Q26" i="4" s="1"/>
  <c r="M26" i="4"/>
  <c r="J27" i="4" s="1"/>
  <c r="P26" i="4"/>
  <c r="D210" i="6"/>
  <c r="D122" i="6"/>
  <c r="B122" i="6" l="1"/>
  <c r="B210" i="6"/>
  <c r="R26" i="4"/>
  <c r="N183" i="1"/>
  <c r="F27" i="4"/>
  <c r="U27" i="4" l="1"/>
  <c r="K27" i="4"/>
  <c r="T27" i="4"/>
  <c r="O27" i="4"/>
  <c r="P27" i="4"/>
  <c r="L27" i="4" l="1"/>
  <c r="Q27" i="4"/>
  <c r="R27" i="4" s="1"/>
  <c r="R13" i="4" s="1"/>
  <c r="D123" i="6"/>
  <c r="D35" i="6"/>
  <c r="B35" i="6" l="1"/>
  <c r="B105" i="6" s="1"/>
  <c r="D105" i="6"/>
  <c r="B123" i="6"/>
  <c r="B193" i="6" s="1"/>
  <c r="B194" i="6" s="1"/>
  <c r="D193" i="6"/>
  <c r="D194" i="6" s="1"/>
  <c r="V27" i="4"/>
  <c r="V13" i="4"/>
  <c r="M27" i="4"/>
  <c r="M13" i="4" s="1"/>
  <c r="D211" i="6"/>
  <c r="B211" i="6" l="1"/>
  <c r="B281" i="6" s="1"/>
  <c r="D281" i="6"/>
  <c r="N182" i="1"/>
  <c r="N184" i="1" s="1"/>
</calcChain>
</file>

<file path=xl/sharedStrings.xml><?xml version="1.0" encoding="utf-8"?>
<sst xmlns="http://schemas.openxmlformats.org/spreadsheetml/2006/main" count="396" uniqueCount="297">
  <si>
    <t>1.</t>
  </si>
  <si>
    <t>2.</t>
  </si>
  <si>
    <t>3.</t>
  </si>
  <si>
    <t>4.</t>
  </si>
  <si>
    <t xml:space="preserve">Completed By:  </t>
  </si>
  <si>
    <t xml:space="preserve">Date:  </t>
  </si>
  <si>
    <t>Sample</t>
  </si>
  <si>
    <t>GASB Statement No. 83, Asset Retirement Obligations</t>
  </si>
  <si>
    <t xml:space="preserve">Campus/Medical Center/Location:  </t>
  </si>
  <si>
    <t xml:space="preserve">a. </t>
  </si>
  <si>
    <t>(i)</t>
  </si>
  <si>
    <t>(ii)</t>
  </si>
  <si>
    <t>(iii)</t>
  </si>
  <si>
    <t xml:space="preserve">b. </t>
  </si>
  <si>
    <t>Creation date of a legally binding contract</t>
  </si>
  <si>
    <t>Non-contamination-related ARO:</t>
  </si>
  <si>
    <t>Date:</t>
  </si>
  <si>
    <t>Disposal of a replaced part that is a component of a tangible capital asset</t>
  </si>
  <si>
    <t>Environmental remediation associated with the retirement of a tangible capital asset that results from the normal operation of that capital asset.</t>
  </si>
  <si>
    <t xml:space="preserve">c. </t>
  </si>
  <si>
    <t>(2) If the pattern of incurrence of the liability is not based on the use of the tangible capital asset, the event date is placing that capital asset into operation.</t>
  </si>
  <si>
    <t xml:space="preserve">Contamination-related ARO: </t>
  </si>
  <si>
    <t>Issuance date of a court judgment</t>
  </si>
  <si>
    <t>a. (i) External - Approval of federal, state, or local laws or regulations</t>
  </si>
  <si>
    <t>a. (ii) External - Creation of a legally binding contract</t>
  </si>
  <si>
    <t>a. (iii) External - Issuance of a court judgment</t>
  </si>
  <si>
    <t>b. (i) Internal - Contamination-related ARO</t>
  </si>
  <si>
    <t>b. (ii) Internal - Non-contamination-related ARO</t>
  </si>
  <si>
    <t>AROs related to acquired tangible capital asset:</t>
  </si>
  <si>
    <t>The acquisition date of the tangible capital asset.</t>
  </si>
  <si>
    <t>a. in which a nongovernmental entity is the majority owner and reports its asset retirement obligation in accordance with the guidance of another recognized accounting standards setter</t>
  </si>
  <si>
    <t>or</t>
  </si>
  <si>
    <t xml:space="preserve">b. in which no joint owner has a majority ownership, and a nongovernmental joint owner that has operational responsibility for the jointly owned tangible capital asset reports the associated </t>
  </si>
  <si>
    <t xml:space="preserve">    asset retirement obligation in accordance with the guidance of another recognized accounting standards setter,</t>
  </si>
  <si>
    <t xml:space="preserve">(1) If the pattern of incurrence of the liability is based on the use of the tangible capital asset, the event date is placing that capital asset into operation </t>
  </si>
  <si>
    <t>Answer:</t>
  </si>
  <si>
    <t>Yes</t>
  </si>
  <si>
    <t>No</t>
  </si>
  <si>
    <t>a.</t>
  </si>
  <si>
    <t>b.</t>
  </si>
  <si>
    <t>Scenario 1</t>
  </si>
  <si>
    <t>Assumptions</t>
  </si>
  <si>
    <t>Scenario 2</t>
  </si>
  <si>
    <t>Scenario 3</t>
  </si>
  <si>
    <t>Scenario 4</t>
  </si>
  <si>
    <t>Debit</t>
  </si>
  <si>
    <t>Credit</t>
  </si>
  <si>
    <t>Account</t>
  </si>
  <si>
    <t>Amount</t>
  </si>
  <si>
    <t>Evaluate at least annually or more frequently whether there are effects of inflation or deflation to the current value;</t>
  </si>
  <si>
    <t>Evaluate at least annually or more frequently whether there is a significant change in the estimated outlays due to any of the relevant factors below:</t>
  </si>
  <si>
    <t>Price changes due to factors other than general inflation or deflation for specific components of the estimated outlays</t>
  </si>
  <si>
    <t>Technology</t>
  </si>
  <si>
    <t>Legal or regulatory requirements resulting from changes in laws, regulations, contracts, or court judgments</t>
  </si>
  <si>
    <t>The type of equipment, facilities, or services that will be used to meet the obligations to retire the tangible capital asset</t>
  </si>
  <si>
    <t>(iv)</t>
  </si>
  <si>
    <t>recognized as an outflow of resources (for example, expense) over the entire estimated useful life of the tangible capital asset.</t>
  </si>
  <si>
    <t xml:space="preserve">For a deferred outflow of resources initially reported at the beginning of a tangible capital asset’s estimated useful life, the reduction of the deferred outflow of resources should be </t>
  </si>
  <si>
    <t xml:space="preserve">For a deferred outflow of resources initially reported after a tangible capital asset has been placed into operation, but before the end of its estimated useful life, the reduction of the </t>
  </si>
  <si>
    <t xml:space="preserve">deferred outflow of resources should be recognized as an outflow of resources (for example, expense) over the remaining estimated useful life of the tangible capital asset, starting </t>
  </si>
  <si>
    <t>from the point at which the deferred outflow of resources is initially recognized.</t>
  </si>
  <si>
    <t xml:space="preserve">For a liability that increases or decreases at or after retirement of the tangible capital asset, at which time the corresponding deferred outflow of resources has been fully recognized as </t>
  </si>
  <si>
    <t>For a liability that increases or decreases before the time of retirement of the tangible capital asset, adjust the corresponding deferred outflow of resources.</t>
  </si>
  <si>
    <t>Journal Entry - ARO</t>
  </si>
  <si>
    <t>Journal Entry - Deferred outflow of resources</t>
  </si>
  <si>
    <t>Scenario a</t>
  </si>
  <si>
    <t>Journal Entry - Adjustment to ARO</t>
  </si>
  <si>
    <t>Remaining useful life (year):</t>
  </si>
  <si>
    <t>Scenario b</t>
  </si>
  <si>
    <t>General description of the ARO and associated tangible capital asset as well as the source of the obligations (whether they are a result of federal, state, or local laws or regulations, contracts, or court judgments).</t>
  </si>
  <si>
    <t xml:space="preserve">1. </t>
  </si>
  <si>
    <t xml:space="preserve">2. </t>
  </si>
  <si>
    <t xml:space="preserve">3. </t>
  </si>
  <si>
    <t>The estimated remaining useful life of the associated tangible capital asset.</t>
  </si>
  <si>
    <t xml:space="preserve">4. </t>
  </si>
  <si>
    <t xml:space="preserve">How any legally required funding and assurance provisions associated with asset retirement obligations are being met; for example, surety bonds, insurance policies, letters of credit, guarantees by </t>
  </si>
  <si>
    <t>other entities, or trusts used for funding and assurance.</t>
  </si>
  <si>
    <t xml:space="preserve">5. </t>
  </si>
  <si>
    <t>The amount of assets restricted for payment of the liabilities, if not separately displayed in the financial statements.</t>
  </si>
  <si>
    <t>UCOP</t>
  </si>
  <si>
    <t>Alice Kang</t>
  </si>
  <si>
    <t>Asset retirement obligations</t>
  </si>
  <si>
    <t>Deferred outflows from asset retirement obligations</t>
  </si>
  <si>
    <t>Annual Financial Reporting Line</t>
  </si>
  <si>
    <t>Noncurrent Liabilities-ARO</t>
  </si>
  <si>
    <t>Asset retirement costs</t>
  </si>
  <si>
    <t>a. A general description of the asset retirement obligation and associated tangible capital asset, including:</t>
  </si>
  <si>
    <t xml:space="preserve">3) </t>
  </si>
  <si>
    <t>2)</t>
  </si>
  <si>
    <t>1)</t>
  </si>
  <si>
    <t>Practice Aid -- Accounting of Asset Retirement Obligations (AROs) and Deferred Outflow of Resources</t>
  </si>
  <si>
    <t>The methods and assumptions used to measure the liabilities.</t>
  </si>
  <si>
    <t>(dd/mm/yyyy)</t>
  </si>
  <si>
    <t>Background</t>
  </si>
  <si>
    <t>GASB 83 takes effect for financial statements for reporting periods beginning after June 15, 2018, and is required to be applied retroactively. The University and its financial reporting entities will adopt GASB 83 starting on July 1, 2018 (fiscal year 2018-2019). Changes adopted to conform to the provisions of GASB 83 will be applied retroactively by restating the financial statements for all prior periods presented in the fiscal year 2018-2019 financial statements.</t>
  </si>
  <si>
    <t>Investment Held by Trustee</t>
  </si>
  <si>
    <t>Cash</t>
  </si>
  <si>
    <t xml:space="preserve">Journal Entry - Funding </t>
  </si>
  <si>
    <t>Annual Entry - Deferred outflow of resources</t>
  </si>
  <si>
    <t>Initial year amount (pro-rated)</t>
  </si>
  <si>
    <t>Non-cash activity</t>
  </si>
  <si>
    <t>Non-capital related financing activity</t>
  </si>
  <si>
    <t>Classification on Cash Flow Statement</t>
  </si>
  <si>
    <t>Classification on SRECNP</t>
  </si>
  <si>
    <t>Other Non-Operating Expenses</t>
  </si>
  <si>
    <t>Non-Operating Expenses/Income</t>
  </si>
  <si>
    <t>Current Liabilities-ARO</t>
  </si>
  <si>
    <t>Summary of Accounts and Financial Reporting</t>
  </si>
  <si>
    <t>Approval date (not effective date) of federal, state, or local laws or regulations</t>
  </si>
  <si>
    <t>Current value, is the amount that would be paid if all equipment, facilities, and services included in the estimate were acquired at the end of the current reporting period—rather than its present value.</t>
  </si>
  <si>
    <t xml:space="preserve">The best estimate should be determined using all available evidence. This approach requires probability weighting of potential outcomes when sufficient evidence is available or can be obtained at </t>
  </si>
  <si>
    <t>reasonable cost. When probability weighting cannot be accomplished at reasonable cost, the most likely amount in the range of potential outcomes should be used.</t>
  </si>
  <si>
    <t>Scenario 5</t>
  </si>
  <si>
    <t>Scenario 6</t>
  </si>
  <si>
    <t>Current value:</t>
  </si>
  <si>
    <t>Probability-weighted amount:</t>
  </si>
  <si>
    <t>Most likely amount in the range of potential outcomes:</t>
  </si>
  <si>
    <t>Scenario</t>
  </si>
  <si>
    <t>Which scenario is applicable?</t>
  </si>
  <si>
    <t>Scenario a.</t>
  </si>
  <si>
    <t>Scenario b.</t>
  </si>
  <si>
    <t>First Year Entry - Deferred outflow of resources</t>
  </si>
  <si>
    <t>Inflation or deflation rate:</t>
  </si>
  <si>
    <t>Describe the significant change in the estimated outlays identified if any:</t>
  </si>
  <si>
    <t>Increase/decrease due to inflation/deflation:</t>
  </si>
  <si>
    <t>Change of ARO amount:</t>
  </si>
  <si>
    <t>Adjusted ARO amount:</t>
  </si>
  <si>
    <t>Fiscal Year End</t>
  </si>
  <si>
    <t>at the time of initial recognition</t>
  </si>
  <si>
    <t>Year</t>
  </si>
  <si>
    <t xml:space="preserve"> </t>
  </si>
  <si>
    <t>Cash transferred to a trust for meet the requirement of funding and assurance for the ARO</t>
  </si>
  <si>
    <t>Cash/Investment Held by Trustee/Accounts Payable</t>
  </si>
  <si>
    <t>Accounts payable</t>
  </si>
  <si>
    <t>Beginning Balance</t>
  </si>
  <si>
    <t>Ending Balance</t>
  </si>
  <si>
    <t>Increase/Credit</t>
  </si>
  <si>
    <t>Decrease/Debit</t>
  </si>
  <si>
    <t>Increase/Debit</t>
  </si>
  <si>
    <t>Decrease/Credit</t>
  </si>
  <si>
    <t xml:space="preserve"> Expenses/Debit (Income/Credit)</t>
  </si>
  <si>
    <t>Other Non-Operating Expenses/Income</t>
  </si>
  <si>
    <t>Tab</t>
  </si>
  <si>
    <t>Asset</t>
  </si>
  <si>
    <t>Asset Description</t>
  </si>
  <si>
    <t>Total</t>
  </si>
  <si>
    <t>ARO-Increase</t>
  </si>
  <si>
    <t>ARO-Decrease</t>
  </si>
  <si>
    <t>I16:I100</t>
  </si>
  <si>
    <t>Total Net Change</t>
  </si>
  <si>
    <t>Other Non-Operating Expenses/Income - positive(debit)/negative(credit)</t>
  </si>
  <si>
    <t>check</t>
  </si>
  <si>
    <t>Estimated (Remaining) Useful Life</t>
  </si>
  <si>
    <t>Asset #1</t>
  </si>
  <si>
    <t>Asset Retirement Obligations Summary Tracking Sheet</t>
  </si>
  <si>
    <t>Check</t>
  </si>
  <si>
    <t>Adjustment for increase in estimated ARO prior to the retirement of capital asset (if decrease, reverse Dr. and Cr. )</t>
  </si>
  <si>
    <t>Identify the external and internal obligating events to permanently retire the asset and the obligating event occurrence date if applicable:</t>
  </si>
  <si>
    <t>Continue to Step 3</t>
  </si>
  <si>
    <t>Asset retirement date:</t>
  </si>
  <si>
    <t>Financial Statement Reporting Line</t>
  </si>
  <si>
    <t>(a)</t>
  </si>
  <si>
    <t>Non-Operating Revenue/Expense</t>
  </si>
  <si>
    <t>Other Non-Operating Revenue</t>
  </si>
  <si>
    <r>
      <t>Debit</t>
    </r>
    <r>
      <rPr>
        <b/>
        <vertAlign val="superscript"/>
        <sz val="10"/>
        <rFont val="Times New Roman"/>
        <family val="1"/>
      </rPr>
      <t>(1)</t>
    </r>
  </si>
  <si>
    <r>
      <t>Credit</t>
    </r>
    <r>
      <rPr>
        <b/>
        <vertAlign val="superscript"/>
        <sz val="10"/>
        <rFont val="Times New Roman"/>
        <family val="1"/>
      </rPr>
      <t>(3)</t>
    </r>
  </si>
  <si>
    <r>
      <t>Debit</t>
    </r>
    <r>
      <rPr>
        <b/>
        <vertAlign val="superscript"/>
        <sz val="10"/>
        <rFont val="Times New Roman"/>
        <family val="1"/>
      </rPr>
      <t>(2)</t>
    </r>
  </si>
  <si>
    <r>
      <rPr>
        <i/>
        <vertAlign val="superscript"/>
        <sz val="10"/>
        <rFont val="Times New Roman"/>
        <family val="1"/>
      </rPr>
      <t>(1)</t>
    </r>
    <r>
      <rPr>
        <i/>
        <sz val="10"/>
        <rFont val="Times New Roman"/>
        <family val="1"/>
      </rPr>
      <t xml:space="preserve"> Credit Other Non-Operating Revenue if applicable</t>
    </r>
  </si>
  <si>
    <t>Change in ARO Liability - positive(credit)/negative(debit)</t>
  </si>
  <si>
    <t>*Record Current Liability-ARO only if the asset retirement date is less than 12 months from the current reporting period.</t>
  </si>
  <si>
    <t>Acquisition/Placed-in-Service Date:</t>
  </si>
  <si>
    <t>Acquisition/Placed-in-Service Date</t>
  </si>
  <si>
    <t>Current year adjustment:</t>
  </si>
  <si>
    <t>Journal Entry - Asset retirement due to ARO</t>
  </si>
  <si>
    <t>AGC Code/Object Code</t>
  </si>
  <si>
    <t>Non-Capital Related Financing Activity</t>
  </si>
  <si>
    <t>Supplemental Noncash Activity</t>
  </si>
  <si>
    <t>AGC161365</t>
  </si>
  <si>
    <t>AGC165595</t>
  </si>
  <si>
    <t>AGC161200/160300</t>
  </si>
  <si>
    <t>AGC160100</t>
  </si>
  <si>
    <t>AGC208410</t>
  </si>
  <si>
    <t>OC7800</t>
  </si>
  <si>
    <t>AGC164805</t>
  </si>
  <si>
    <t>AGC164111</t>
  </si>
  <si>
    <r>
      <t>Noncurrent Liabilities-ARO</t>
    </r>
    <r>
      <rPr>
        <vertAlign val="superscript"/>
        <sz val="10"/>
        <rFont val="Arial"/>
        <family val="2"/>
      </rPr>
      <t>(2)</t>
    </r>
  </si>
  <si>
    <r>
      <t>Debit</t>
    </r>
    <r>
      <rPr>
        <vertAlign val="superscript"/>
        <sz val="10"/>
        <rFont val="Arial"/>
        <family val="2"/>
      </rPr>
      <t>(1)</t>
    </r>
  </si>
  <si>
    <r>
      <t>Debit</t>
    </r>
    <r>
      <rPr>
        <vertAlign val="superscript"/>
        <sz val="10"/>
        <rFont val="Arial"/>
        <family val="2"/>
      </rPr>
      <t>(2)</t>
    </r>
  </si>
  <si>
    <r>
      <t>Credit</t>
    </r>
    <r>
      <rPr>
        <vertAlign val="superscript"/>
        <sz val="10"/>
        <rFont val="Arial"/>
        <family val="2"/>
      </rPr>
      <t>(3)</t>
    </r>
  </si>
  <si>
    <r>
      <rPr>
        <i/>
        <vertAlign val="superscript"/>
        <sz val="10"/>
        <rFont val="Arial"/>
        <family val="2"/>
      </rPr>
      <t>(1)</t>
    </r>
    <r>
      <rPr>
        <i/>
        <sz val="10"/>
        <rFont val="Arial"/>
        <family val="2"/>
      </rPr>
      <t xml:space="preserve"> Credit Other Non-Operating Revenue if applicable</t>
    </r>
  </si>
  <si>
    <r>
      <rPr>
        <i/>
        <vertAlign val="superscript"/>
        <sz val="10"/>
        <rFont val="Arial"/>
        <family val="2"/>
      </rPr>
      <t>(2)</t>
    </r>
    <r>
      <rPr>
        <i/>
        <sz val="10"/>
        <rFont val="Arial"/>
        <family val="2"/>
      </rPr>
      <t xml:space="preserve"> Ensure ending balances of Noncurrent/Current Liabilities-ARO are zero.</t>
    </r>
  </si>
  <si>
    <r>
      <rPr>
        <i/>
        <vertAlign val="superscript"/>
        <sz val="10"/>
        <rFont val="Arial"/>
        <family val="2"/>
      </rPr>
      <t>(2)</t>
    </r>
    <r>
      <rPr>
        <i/>
        <sz val="10"/>
        <rFont val="Arial"/>
        <family val="2"/>
      </rPr>
      <t>Record Current Liability-ARO only if the asset retirement date is less than 12 months from the current reporting period.</t>
    </r>
  </si>
  <si>
    <t>Determine whether there is an asset retirement obligation:</t>
  </si>
  <si>
    <t>Entry at asset retirement date including adjustment to increase/decrease of ARO</t>
  </si>
  <si>
    <t>outflow of resources (for example expense) in a systematic and rational manner over a period of time, in one of the following ways (GASB 83. Paragraph 23):</t>
  </si>
  <si>
    <t>outflows of resources, recognize an outflow of resources or an inflow of resources in the reporting period in which the increase or decrease occurs (GASB 83. Paragraph 21).</t>
  </si>
  <si>
    <t>Adjusted amortization amount:</t>
  </si>
  <si>
    <t>*Adjusted amortization amount for the current year should include adjustments from all prior periods</t>
  </si>
  <si>
    <t>Deferred Outflow of Resources</t>
  </si>
  <si>
    <t>Current Year Adjustment</t>
  </si>
  <si>
    <t>Change in Deferred Outflow of Resources - positive(debit)/negative(credit)</t>
  </si>
  <si>
    <t>Deferred Outflow of Resources-Increase</t>
  </si>
  <si>
    <t>Deferred Outflow of Resources-Decrease</t>
  </si>
  <si>
    <r>
      <rPr>
        <i/>
        <vertAlign val="superscript"/>
        <sz val="10"/>
        <rFont val="Arial"/>
        <family val="2"/>
      </rPr>
      <t>(3)</t>
    </r>
    <r>
      <rPr>
        <i/>
        <sz val="10"/>
        <rFont val="Arial"/>
        <family val="2"/>
      </rPr>
      <t xml:space="preserve"> Ensure ending balance of Deferred Outflows is zero.</t>
    </r>
  </si>
  <si>
    <t>Initial recognition of ARO and deferred outflow of resources</t>
  </si>
  <si>
    <t>Annual Amortization of deferred outflow of resources</t>
  </si>
  <si>
    <t>Asset Retirement Obligation</t>
  </si>
  <si>
    <t>Fiscal Year End of Asset Retirement Date</t>
  </si>
  <si>
    <t>Date</t>
  </si>
  <si>
    <t>Retirement of the Asset:</t>
  </si>
  <si>
    <t>B16:B100</t>
  </si>
  <si>
    <t>N/A</t>
  </si>
  <si>
    <r>
      <rPr>
        <i/>
        <vertAlign val="superscript"/>
        <sz val="10"/>
        <rFont val="Arial"/>
        <family val="2"/>
      </rPr>
      <t>(1)</t>
    </r>
    <r>
      <rPr>
        <i/>
        <sz val="10"/>
        <rFont val="Arial"/>
        <family val="2"/>
      </rPr>
      <t xml:space="preserve">Used for restatement purposes only on year of adoption </t>
    </r>
  </si>
  <si>
    <t>Deferred Outflows of Resources - ARO</t>
  </si>
  <si>
    <r>
      <rPr>
        <sz val="10"/>
        <rFont val="Arial"/>
        <family val="2"/>
      </rPr>
      <t xml:space="preserve">Cumulative effect of accounting change </t>
    </r>
    <r>
      <rPr>
        <vertAlign val="superscript"/>
        <sz val="10"/>
        <rFont val="Arial"/>
        <family val="2"/>
      </rPr>
      <t>(1)</t>
    </r>
  </si>
  <si>
    <t>Reference Range</t>
  </si>
  <si>
    <t>and consuming a portion of the usable capacity by the normal operations of that capital asset.</t>
  </si>
  <si>
    <t>Occurrence date of contamination as a result of the normal operation of the tangible capital asset and is not in the scope of GASB Statement No. 49.</t>
  </si>
  <si>
    <t xml:space="preserve">GASB issued Statement No. 83 (GASB 83), to address accounting and financial reporting for certain asset retirement obligations (AROs). This Statement will enhance comparability of financial statements among University by establishing uniform criteria to recognize and measure AROs. </t>
  </si>
  <si>
    <t xml:space="preserve">An ARO is a legally enforceable liability associated with the permanent retirement of a tangible capital asset from its normal operations. A University that has legal obligation to perform future asset retirement activities related to its tangible capital asset should recognize a liability. A liability is recognized when it is both incurred and reasonably estimable. Liabilities are incurred at the occurrence of external and internal obligating events that obligate a University to perform asset retirement activities. </t>
  </si>
  <si>
    <t xml:space="preserve">An external obligating event can include approval of law or regulation, creation of contract, or issuance of court judgment for which legally bind a University to perform asset retirement activities. An internal obligating event is an action taken by University that requires the University to apply legal requirements to the University specific circumstances. 
Examples of such AROs as the decommissioning of nuclear reactors, removal and disposal of wind turbines in wind farms, dismantling and removal of sewage treatment plants, and removal and disposal of x-ray machines. 
</t>
  </si>
  <si>
    <t xml:space="preserve">GASB 83 requires the University to initially measure a deferred outflow of resources associated with an ARO at the amount of the corresponding liability upon initial measurement. The measurement of an ARO is the best estimate of the current value of outlays expected to be incurred. That is the amount that would be paid if all equipment, facilities, and services included in the estimate were acquired at the end of the current reporting period. </t>
  </si>
  <si>
    <t xml:space="preserve">Subsequent measurements should be performed at least annually to adjust the current value of the Universities ARO. The evaluation should consider the effects of general inflation or deflation and the effect of any relevant factors to significant increases or decreases to estimated outlays associated with the ARO. </t>
  </si>
  <si>
    <t xml:space="preserve">*Also apply to a lessor in connection with the permanent retirement of leased properties if those liabilities meet the definition of an ARO 
</t>
  </si>
  <si>
    <t>**See GASB 83 paragraph 6 for exceptions.</t>
  </si>
  <si>
    <t xml:space="preserve">Description of the tangible capital asset:  </t>
  </si>
  <si>
    <t xml:space="preserve">Acquisition Date or Placed-in-Service Date:  </t>
  </si>
  <si>
    <t>http://www.dof.ca.gov/Forecasting/Economics/Indicators/Inflation/</t>
  </si>
  <si>
    <t>Fiscal year end date of the current reporting period:</t>
  </si>
  <si>
    <t>Increase/(decrease) due to other factors:</t>
  </si>
  <si>
    <r>
      <rPr>
        <i/>
        <vertAlign val="superscript"/>
        <sz val="10"/>
        <rFont val="Times New Roman"/>
        <family val="1"/>
      </rPr>
      <t>(2)</t>
    </r>
    <r>
      <rPr>
        <i/>
        <sz val="10"/>
        <rFont val="Times New Roman"/>
        <family val="1"/>
      </rPr>
      <t xml:space="preserve"> Ensure ending balances of Noncurrent/Current Liabilities-ARO are zero</t>
    </r>
  </si>
  <si>
    <r>
      <rPr>
        <i/>
        <vertAlign val="superscript"/>
        <sz val="10"/>
        <rFont val="Times New Roman"/>
        <family val="1"/>
      </rPr>
      <t>(3)</t>
    </r>
    <r>
      <rPr>
        <i/>
        <sz val="10"/>
        <rFont val="Times New Roman"/>
        <family val="1"/>
      </rPr>
      <t xml:space="preserve"> Ensure ending balance of Deferred Outflows of Resources-ARO is zero</t>
    </r>
  </si>
  <si>
    <t xml:space="preserve">Answer:  </t>
  </si>
  <si>
    <t>Determine the timing for recognition of an ARO:</t>
  </si>
  <si>
    <t>Find the applicable "Fiscal Year Average" inflation/deflation rate (% change):</t>
  </si>
  <si>
    <t>Determine whether the current value of the ARO is reasonably estimable:</t>
  </si>
  <si>
    <t>Recognize an initial measurement of an ARO and a deferred outflows of resources:</t>
  </si>
  <si>
    <t xml:space="preserve">UC should recognize an ARO when the liability is both incurred and reasonably estimable (GASB 83. Paragraph 8). </t>
  </si>
  <si>
    <t>UC should initially recognize a deferred outflow of resources associated with an ARO at the amount of the corresponding liability upon initial measurement (GASB 83. Paragraph 12 &amp; 18).</t>
  </si>
  <si>
    <t>i.</t>
  </si>
  <si>
    <t>ii.</t>
  </si>
  <si>
    <t>iii.</t>
  </si>
  <si>
    <t>If a tangible capital asset is permanently abandoned before it is placed into operation, UC should immediately report an outflow of resources  (expense) when an ARO is recognized (GASB 83. Paragraph 13).</t>
  </si>
  <si>
    <t>Does UC have a minority share (less than 50 percent) of ownership interest in a jointly owned tangible capital asset (GASB 83. Paragraph 17 &amp; 22):</t>
  </si>
  <si>
    <t>*If the current value of the ARO is not reasonably estimable as of the financial report date, disclose the fact and the reasons in the notes to the financial statements (GASB 83. Paragraph 28). Otherwise, continue to Step 4.</t>
  </si>
  <si>
    <t xml:space="preserve">Best-estimated ARO amount at the time </t>
  </si>
  <si>
    <t>of initial recognition (Threshold $100,000)</t>
  </si>
  <si>
    <t>Remaining Useful  Life</t>
  </si>
  <si>
    <t>*When probability weighting cannot be accomplished at reasonable cost, use the lowest amount in the range of potential outcomes listed above.</t>
  </si>
  <si>
    <t>K16:K100</t>
  </si>
  <si>
    <t>P16:P100</t>
  </si>
  <si>
    <t>*If the amount is less than $100,000, no need to recognize an ARO or disclose any information.</t>
  </si>
  <si>
    <t>outflows of resources, recognize an outflow of resources or an inflow of resources in the reporting period in which the increase or decrease occurs - See Step 8</t>
  </si>
  <si>
    <t>Journal Entry - Reclassify ARO to current liabilities:</t>
  </si>
  <si>
    <t>When the ARO is due in less than 12 month from the end of the current financial reporting date, reclassify ARO from non-current liability to current liability</t>
  </si>
  <si>
    <t>Adjust the ARO and deferred outflow of resources for subsequent measurement and recognition:</t>
  </si>
  <si>
    <t>Determine whether there is a funding and assurance requirement:</t>
  </si>
  <si>
    <t>Adjust the ARO when the tangible capital asset has been retired/disposed and the ARO has been subsequently fulfilled:</t>
  </si>
  <si>
    <t>as of the fiscal year end date of the current reporting period.</t>
  </si>
  <si>
    <t>as of the beginning of the current reporting period.</t>
  </si>
  <si>
    <t>Determine whether the University of California ("UC") is a minority owner in a jointly owned tangible capital asset:</t>
  </si>
  <si>
    <t>Part I-General Disclosure (GASB 83. Paragraph 27):</t>
  </si>
  <si>
    <t>Part II- Minority Owner Disclosure (GASB 83. Paragraph 29)</t>
  </si>
  <si>
    <t>Report UC's minority share of ARO using the measurement produced by the nongovernmental majority owner or the nongovernmental minority owner that has operational responsibility. The measurement date of such an asset retirement obligation should be no more than one year and one day prior to UC’s financial reporting date (GASB 83. Paragraph 17). Go to Step 9 Part II-Minority Owner Disclosure.</t>
  </si>
  <si>
    <t>L16:L100</t>
  </si>
  <si>
    <t>Q16:Q100</t>
  </si>
  <si>
    <t>V16:V100</t>
  </si>
  <si>
    <t>Retirement of the asset</t>
  </si>
  <si>
    <t>Annual Amortization (Initial Measurement)</t>
  </si>
  <si>
    <t>(b)</t>
  </si>
  <si>
    <t>Annual amount (Initial Measurement)</t>
  </si>
  <si>
    <t>Change Due to Other Factors</t>
  </si>
  <si>
    <t>Change Due to Annual Inflation/Deflation</t>
  </si>
  <si>
    <t>Estimated (remaining) useful life at the time of initial recognition</t>
  </si>
  <si>
    <t>Is there asset retirement obligation result from the normal operations of tangible capital asset that are subject to legally enforceable liabilities associated with all of the following activities (GASB 83. Paragraph 4-6):</t>
  </si>
  <si>
    <t>Permanent retirement of a tangible capital asset</t>
  </si>
  <si>
    <t>External obligating event - an event external to a University that establishes the legal enforceability of requirements to perform asset retirement activities (GASB 83. Paragraph 9)</t>
  </si>
  <si>
    <t>Internal obligating event - an action taken by a University that requires the University to apply legal requirements to the University’s specific circumstances (GASB 83. Paragraph 10)</t>
  </si>
  <si>
    <t>The measurement of an ARO should be based on the best estimate of the current value of outlays expected to be incurred (GASB 83. Paragraph 13, 15 &amp; 16):</t>
  </si>
  <si>
    <t>Best-estimated ARO amount as of the financial reporting date:</t>
  </si>
  <si>
    <t>Is the tangible capital asset permanently abandoned before it is placed in to operation?</t>
  </si>
  <si>
    <t xml:space="preserve">Upon initial measurement of a deferred outflow of resources for an asset retirement obligation, UC should recognize a reduction of the deferred outflow of resources as an </t>
  </si>
  <si>
    <t>Subsequent to initial measurement, UC should at least annually adjust the current value of its ARO for the effects of general inflation or deflation (GASB 83. Paragraph 19).</t>
  </si>
  <si>
    <t>UC also should at least annually evaluate all relevant factors to determine whether the effect of one or more of those factors is expected to significantly increase or decrease the estimated outlays associated with the ARO. UC should remeasure the ARO only when the results of the evaluation indicate there is a significant change in the estimated outlays (GASB 83. Paragraph 20).</t>
  </si>
  <si>
    <t>Changes in the estimated outlays should be recognized as an increase or decrease in the carrying amount of the asset retirement obligation in one of the following ways (GASB 83. Paragraph 21 &amp; 23):</t>
  </si>
  <si>
    <t xml:space="preserve">If UC is subject to legal, regulatory, or contractual requirements to provide funding and assurance for its ARO by setting aside assets restricted for payment of the ARO (GASB 83. Paragraph 25). </t>
  </si>
  <si>
    <t>When UC enters into agreement with a trustee to maintain trust for the cash funded for the ARO, the entry below is required:</t>
  </si>
  <si>
    <t>Disclosure information about the ARO:</t>
  </si>
  <si>
    <t>If an asset retirement obligation or portions thereof has been incurred by UC but is not yet recognized because it is not reasonably estimable, UC should disclose that fact and the reasons therefor (GASB 83. Paragraph 28).</t>
  </si>
  <si>
    <t>If UC reports its minority share of ARO using the measurement produced by the nongovernmental majority owner or the nongovernmental minority owner that has operational responsibility, UC is required to disclose the following:</t>
  </si>
  <si>
    <t>the total amount of the ARO shared by the nongovernmental majority owner or the nongovernmental minority owner that has operational responsibility, other minority owners, if any, and UC</t>
  </si>
  <si>
    <t>UC’s minority share of the total amount of the ARO, stated as a percentage</t>
  </si>
  <si>
    <t>the dollar amount of UC’s minority share of the ARO</t>
  </si>
  <si>
    <t>The date of the measurement of the ARO produced by the nongovernmental majority owner or the nongovernmental minority owner that has operational responsibility, if that date differs from UC’s reporting date.</t>
  </si>
  <si>
    <t>How any legally required funding and assurance provisions associated with the UC’s minority share of an ARO are being met.</t>
  </si>
  <si>
    <t>The amount of assets restricted for payment of UC’s minority share of the ARO, if not separately displayed in the financial statements.</t>
  </si>
  <si>
    <t xml:space="preserve">(a)+(b)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</si>
</sst>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 &quot;Years&quot;"/>
    <numFmt numFmtId="168" formatCode="_(* #,##0.00_);_(* \(#,##0.00\);_(* &quot;-&quot;_);_(@_)"/>
    <numFmt numFmtId="169" formatCode="&quot;Step &quot;0"/>
  </numFmts>
  <fonts count="24" x14ac:knownFonts="1">
    <font>
      <sz val="10"/>
      <name val="Arial"/>
    </font>
    <font>
      <sz val="10"/>
      <name val="Arial"/>
      <family val="2"/>
    </font>
    <font>
      <sz val="8"/>
      <name val="Arial"/>
      <family val="2"/>
    </font>
    <font>
      <b/>
      <sz val="14"/>
      <name val="Times New Roman"/>
      <family val="1"/>
    </font>
    <font>
      <sz val="10"/>
      <name val="Times New Roman"/>
      <family val="1"/>
    </font>
    <font>
      <b/>
      <sz val="10"/>
      <name val="Times New Roman"/>
      <family val="1"/>
    </font>
    <font>
      <sz val="9"/>
      <name val="Times New Roman"/>
      <family val="1"/>
    </font>
    <font>
      <b/>
      <sz val="12"/>
      <name val="Times New Roman"/>
      <family val="1"/>
    </font>
    <font>
      <b/>
      <u/>
      <sz val="10"/>
      <name val="Times New Roman"/>
      <family val="1"/>
    </font>
    <font>
      <b/>
      <sz val="10"/>
      <name val="Arial"/>
      <family val="2"/>
    </font>
    <font>
      <sz val="10"/>
      <name val="Arial"/>
      <family val="2"/>
    </font>
    <font>
      <i/>
      <sz val="10"/>
      <name val="Arial"/>
      <family val="2"/>
    </font>
    <font>
      <sz val="10"/>
      <color theme="0"/>
      <name val="Times New Roman"/>
      <family val="1"/>
    </font>
    <font>
      <i/>
      <sz val="10"/>
      <name val="Times New Roman"/>
      <family val="1"/>
    </font>
    <font>
      <b/>
      <sz val="12"/>
      <name val="Arial Black"/>
      <family val="2"/>
    </font>
    <font>
      <sz val="12"/>
      <name val="Arial Black"/>
      <family val="2"/>
    </font>
    <font>
      <b/>
      <sz val="12"/>
      <color rgb="FF333333"/>
      <name val="Arial Black"/>
      <family val="2"/>
    </font>
    <font>
      <b/>
      <sz val="14"/>
      <name val="Arial Black"/>
      <family val="2"/>
    </font>
    <font>
      <b/>
      <vertAlign val="superscript"/>
      <sz val="10"/>
      <name val="Times New Roman"/>
      <family val="1"/>
    </font>
    <font>
      <i/>
      <vertAlign val="superscript"/>
      <sz val="10"/>
      <name val="Times New Roman"/>
      <family val="1"/>
    </font>
    <font>
      <vertAlign val="superscript"/>
      <sz val="10"/>
      <name val="Arial"/>
      <family val="2"/>
    </font>
    <font>
      <i/>
      <vertAlign val="superscript"/>
      <sz val="10"/>
      <name val="Arial"/>
      <family val="2"/>
    </font>
    <font>
      <u/>
      <sz val="10"/>
      <color theme="10"/>
      <name val="Arial"/>
      <family val="2"/>
    </font>
    <font>
      <u/>
      <sz val="10"/>
      <name val="Arial"/>
      <family val="2"/>
    </font>
  </fonts>
  <fills count="1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tint="-0.249977111117893"/>
        <bgColor indexed="64"/>
      </patternFill>
    </fill>
    <fill>
      <gradientFill degree="90">
        <stop position="0">
          <color theme="0"/>
        </stop>
        <stop position="1">
          <color rgb="FFFFFFCC"/>
        </stop>
      </gradient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thin">
        <color theme="6"/>
      </left>
      <right style="thin">
        <color theme="6"/>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style="thin">
        <color theme="0" tint="-0.14996795556505021"/>
      </top>
      <bottom style="thin">
        <color theme="0" tint="-0.14990691854609822"/>
      </bottom>
      <diagonal/>
    </border>
    <border>
      <left/>
      <right/>
      <top style="thin">
        <color theme="0" tint="-0.14996795556505021"/>
      </top>
      <bottom style="thin">
        <color theme="0" tint="-0.14990691854609822"/>
      </bottom>
      <diagonal/>
    </border>
    <border>
      <left/>
      <right style="thin">
        <color theme="0" tint="-0.14990691854609822"/>
      </right>
      <top style="thin">
        <color theme="0" tint="-0.14996795556505021"/>
      </top>
      <bottom style="thin">
        <color theme="0" tint="-0.14990691854609822"/>
      </bottom>
      <diagonal/>
    </border>
    <border>
      <left style="thin">
        <color theme="9" tint="0.79995117038483843"/>
      </left>
      <right/>
      <top style="thin">
        <color theme="9" tint="0.79995117038483843"/>
      </top>
      <bottom/>
      <diagonal/>
    </border>
    <border>
      <left/>
      <right/>
      <top style="thin">
        <color theme="9" tint="0.79995117038483843"/>
      </top>
      <bottom/>
      <diagonal/>
    </border>
    <border>
      <left/>
      <right style="thin">
        <color theme="9" tint="0.79995117038483843"/>
      </right>
      <top style="thin">
        <color theme="9" tint="0.79995117038483843"/>
      </top>
      <bottom/>
      <diagonal/>
    </border>
    <border>
      <left style="thin">
        <color theme="9" tint="0.79995117038483843"/>
      </left>
      <right/>
      <top style="thin">
        <color theme="9" tint="0.79998168889431442"/>
      </top>
      <bottom style="thin">
        <color theme="9" tint="0.79995117038483843"/>
      </bottom>
      <diagonal/>
    </border>
    <border>
      <left/>
      <right/>
      <top style="thin">
        <color theme="9" tint="0.79998168889431442"/>
      </top>
      <bottom style="thin">
        <color theme="9" tint="0.79995117038483843"/>
      </bottom>
      <diagonal/>
    </border>
    <border>
      <left/>
      <right style="thin">
        <color theme="9" tint="0.79995117038483843"/>
      </right>
      <top style="thin">
        <color theme="9" tint="0.79998168889431442"/>
      </top>
      <bottom style="thin">
        <color theme="9" tint="0.79995117038483843"/>
      </bottom>
      <diagonal/>
    </border>
    <border>
      <left style="thin">
        <color theme="5" tint="0.79998168889431442"/>
      </left>
      <right/>
      <top style="thin">
        <color theme="5" tint="0.79998168889431442"/>
      </top>
      <bottom style="thin">
        <color theme="5" tint="0.79998168889431442"/>
      </bottom>
      <diagonal/>
    </border>
    <border>
      <left/>
      <right/>
      <top style="thin">
        <color theme="5" tint="0.79998168889431442"/>
      </top>
      <bottom style="thin">
        <color theme="5" tint="0.79998168889431442"/>
      </bottom>
      <diagonal/>
    </border>
    <border>
      <left/>
      <right style="thin">
        <color theme="5" tint="0.79998168889431442"/>
      </right>
      <top style="thin">
        <color theme="5" tint="0.79998168889431442"/>
      </top>
      <bottom style="thin">
        <color theme="5" tint="0.79998168889431442"/>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195">
    <xf numFmtId="0" fontId="0" fillId="0" borderId="0" xfId="0"/>
    <xf numFmtId="0" fontId="4" fillId="2" borderId="0" xfId="0" applyFont="1" applyFill="1"/>
    <xf numFmtId="0" fontId="4" fillId="2" borderId="0" xfId="0" applyFont="1" applyFill="1" applyAlignment="1">
      <alignment horizontal="right"/>
    </xf>
    <xf numFmtId="0" fontId="4" fillId="2" borderId="0" xfId="0" quotePrefix="1" applyFont="1" applyFill="1"/>
    <xf numFmtId="0" fontId="7" fillId="2" borderId="0" xfId="0" applyFont="1" applyFill="1" applyAlignment="1">
      <alignment vertical="top"/>
    </xf>
    <xf numFmtId="0" fontId="3" fillId="2" borderId="0" xfId="0" applyFont="1" applyFill="1" applyAlignment="1">
      <alignment vertical="top"/>
    </xf>
    <xf numFmtId="41" fontId="3" fillId="2" borderId="0" xfId="0" applyNumberFormat="1" applyFont="1" applyFill="1" applyAlignment="1">
      <alignment vertical="top"/>
    </xf>
    <xf numFmtId="41" fontId="4" fillId="2" borderId="0" xfId="0" applyNumberFormat="1" applyFont="1" applyFill="1"/>
    <xf numFmtId="0" fontId="6"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41" fontId="5" fillId="2" borderId="0" xfId="0" applyNumberFormat="1" applyFont="1" applyFill="1"/>
    <xf numFmtId="0" fontId="5" fillId="2" borderId="0" xfId="0" applyFont="1" applyFill="1"/>
    <xf numFmtId="0" fontId="5" fillId="2" borderId="0" xfId="0" applyFont="1" applyFill="1" applyAlignment="1">
      <alignment horizontal="right"/>
    </xf>
    <xf numFmtId="164" fontId="4" fillId="2" borderId="0" xfId="2" applyNumberFormat="1" applyFont="1" applyFill="1"/>
    <xf numFmtId="165" fontId="4" fillId="2" borderId="0" xfId="1" applyNumberFormat="1" applyFont="1" applyFill="1" applyAlignment="1">
      <alignment horizontal="right"/>
    </xf>
    <xf numFmtId="0" fontId="5" fillId="2" borderId="0" xfId="0" applyFont="1" applyFill="1" applyAlignment="1">
      <alignment horizontal="left"/>
    </xf>
    <xf numFmtId="0" fontId="6" fillId="2" borderId="0" xfId="0" applyFont="1" applyFill="1" applyAlignment="1">
      <alignment horizontal="center"/>
    </xf>
    <xf numFmtId="0" fontId="6" fillId="2" borderId="0" xfId="0" applyFont="1" applyFill="1" applyAlignment="1">
      <alignment horizontal="left"/>
    </xf>
    <xf numFmtId="0" fontId="3" fillId="2" borderId="0" xfId="0" applyFont="1" applyFill="1" applyAlignment="1">
      <alignment horizontal="left" vertical="top"/>
    </xf>
    <xf numFmtId="43" fontId="4" fillId="2" borderId="0" xfId="1" applyFont="1" applyFill="1"/>
    <xf numFmtId="44" fontId="4" fillId="2" borderId="0" xfId="0" applyNumberFormat="1" applyFont="1" applyFill="1"/>
    <xf numFmtId="44" fontId="5" fillId="2" borderId="1" xfId="2" applyFont="1" applyFill="1" applyBorder="1"/>
    <xf numFmtId="44" fontId="4" fillId="2" borderId="1" xfId="2" applyFont="1" applyFill="1" applyBorder="1"/>
    <xf numFmtId="0" fontId="3" fillId="2" borderId="0" xfId="0" applyFont="1" applyFill="1" applyAlignment="1">
      <alignment horizontal="right" vertical="top"/>
    </xf>
    <xf numFmtId="44" fontId="4" fillId="2" borderId="3" xfId="2" applyFont="1" applyFill="1" applyBorder="1"/>
    <xf numFmtId="0" fontId="4" fillId="2" borderId="0" xfId="0" quotePrefix="1" applyFont="1" applyFill="1" applyAlignment="1">
      <alignment horizontal="right"/>
    </xf>
    <xf numFmtId="0" fontId="4" fillId="2" borderId="0" xfId="0" applyFont="1" applyFill="1" applyAlignment="1">
      <alignment horizontal="center"/>
    </xf>
    <xf numFmtId="14" fontId="4" fillId="3" borderId="0" xfId="3" applyNumberFormat="1" applyFont="1" applyFill="1"/>
    <xf numFmtId="14" fontId="4" fillId="3" borderId="1" xfId="0" applyNumberFormat="1" applyFont="1" applyFill="1" applyBorder="1" applyAlignment="1">
      <alignment horizontal="center"/>
    </xf>
    <xf numFmtId="0" fontId="4" fillId="3" borderId="1" xfId="0" applyFont="1" applyFill="1" applyBorder="1" applyAlignment="1">
      <alignment horizontal="center"/>
    </xf>
    <xf numFmtId="0" fontId="4" fillId="3" borderId="3" xfId="0" applyFont="1" applyFill="1" applyBorder="1" applyAlignment="1">
      <alignment horizontal="center"/>
    </xf>
    <xf numFmtId="0" fontId="7" fillId="2" borderId="0" xfId="0" applyFont="1" applyFill="1"/>
    <xf numFmtId="43" fontId="4" fillId="3" borderId="0" xfId="1" applyFont="1" applyFill="1"/>
    <xf numFmtId="41" fontId="4" fillId="0" borderId="0" xfId="0" applyNumberFormat="1" applyFont="1"/>
    <xf numFmtId="0" fontId="4" fillId="4" borderId="2" xfId="0" applyFont="1" applyFill="1" applyBorder="1" applyAlignment="1">
      <alignment horizontal="center"/>
    </xf>
    <xf numFmtId="0" fontId="4" fillId="2" borderId="0" xfId="2" applyNumberFormat="1" applyFont="1" applyFill="1" applyAlignment="1">
      <alignment horizontal="left"/>
    </xf>
    <xf numFmtId="44" fontId="5" fillId="2" borderId="0" xfId="2" applyFont="1" applyFill="1"/>
    <xf numFmtId="166" fontId="4" fillId="3" borderId="0" xfId="3" applyNumberFormat="1" applyFont="1" applyFill="1"/>
    <xf numFmtId="14" fontId="4" fillId="3" borderId="3" xfId="2" applyNumberFormat="1" applyFont="1" applyFill="1" applyBorder="1"/>
    <xf numFmtId="44" fontId="5" fillId="3" borderId="0" xfId="2" applyFont="1" applyFill="1"/>
    <xf numFmtId="44" fontId="5" fillId="3" borderId="1" xfId="2" applyFont="1" applyFill="1" applyBorder="1"/>
    <xf numFmtId="44" fontId="4" fillId="3" borderId="0" xfId="2" applyFont="1" applyFill="1"/>
    <xf numFmtId="14" fontId="4" fillId="3" borderId="3" xfId="3" applyNumberFormat="1" applyFont="1" applyFill="1" applyBorder="1"/>
    <xf numFmtId="0" fontId="4" fillId="4" borderId="0" xfId="0" applyFont="1" applyFill="1" applyAlignment="1">
      <alignment horizontal="center"/>
    </xf>
    <xf numFmtId="167" fontId="4" fillId="3" borderId="1" xfId="0" applyNumberFormat="1" applyFont="1" applyFill="1" applyBorder="1"/>
    <xf numFmtId="10" fontId="4" fillId="3" borderId="0" xfId="3" applyNumberFormat="1" applyFont="1" applyFill="1"/>
    <xf numFmtId="14" fontId="4" fillId="3" borderId="0" xfId="0" applyNumberFormat="1" applyFont="1" applyFill="1"/>
    <xf numFmtId="168" fontId="4" fillId="2" borderId="0" xfId="0" applyNumberFormat="1" applyFont="1" applyFill="1"/>
    <xf numFmtId="44" fontId="5" fillId="2" borderId="3" xfId="2" applyFont="1" applyFill="1" applyBorder="1"/>
    <xf numFmtId="0" fontId="8" fillId="2" borderId="0" xfId="0" applyFont="1" applyFill="1"/>
    <xf numFmtId="0" fontId="4" fillId="2" borderId="0" xfId="0" applyFont="1" applyFill="1" applyAlignment="1">
      <alignment vertical="top"/>
    </xf>
    <xf numFmtId="14" fontId="4" fillId="2" borderId="0" xfId="0" applyNumberFormat="1" applyFont="1" applyFill="1"/>
    <xf numFmtId="14" fontId="4" fillId="2" borderId="0" xfId="0" applyNumberFormat="1" applyFont="1" applyFill="1" applyAlignment="1">
      <alignment horizontal="center"/>
    </xf>
    <xf numFmtId="0" fontId="7" fillId="2" borderId="0" xfId="0" applyFont="1" applyFill="1" applyAlignment="1">
      <alignment horizontal="left"/>
    </xf>
    <xf numFmtId="0" fontId="0" fillId="2" borderId="0" xfId="0" applyFill="1"/>
    <xf numFmtId="0" fontId="9" fillId="2" borderId="0" xfId="0" applyFont="1" applyFill="1"/>
    <xf numFmtId="0" fontId="9" fillId="5" borderId="11" xfId="0" applyFont="1" applyFill="1" applyBorder="1"/>
    <xf numFmtId="0" fontId="0" fillId="4" borderId="12" xfId="0" applyFill="1" applyBorder="1"/>
    <xf numFmtId="0" fontId="0" fillId="4" borderId="11" xfId="0" applyFill="1" applyBorder="1"/>
    <xf numFmtId="0" fontId="4" fillId="0" borderId="0" xfId="0" applyFont="1" applyAlignment="1">
      <alignment horizontal="right"/>
    </xf>
    <xf numFmtId="0" fontId="4" fillId="0" borderId="0" xfId="0" applyFont="1"/>
    <xf numFmtId="44" fontId="4" fillId="2" borderId="0" xfId="0" applyNumberFormat="1" applyFont="1" applyFill="1" applyAlignment="1">
      <alignment horizontal="center"/>
    </xf>
    <xf numFmtId="44" fontId="4" fillId="2" borderId="0" xfId="2" applyFont="1" applyFill="1" applyAlignment="1">
      <alignment horizontal="center"/>
    </xf>
    <xf numFmtId="44" fontId="4" fillId="6" borderId="0" xfId="2" applyFont="1" applyFill="1" applyAlignment="1">
      <alignment horizontal="center"/>
    </xf>
    <xf numFmtId="43" fontId="4" fillId="2" borderId="0" xfId="1" applyFont="1" applyFill="1" applyAlignment="1">
      <alignment horizontal="center"/>
    </xf>
    <xf numFmtId="44" fontId="4" fillId="2" borderId="0" xfId="2" applyFont="1" applyFill="1"/>
    <xf numFmtId="0" fontId="4" fillId="2" borderId="0" xfId="0" applyFont="1" applyFill="1" applyAlignment="1">
      <alignment horizontal="center" wrapText="1"/>
    </xf>
    <xf numFmtId="43" fontId="4" fillId="2" borderId="0" xfId="0" applyNumberFormat="1" applyFont="1" applyFill="1"/>
    <xf numFmtId="43" fontId="0" fillId="2" borderId="0" xfId="1" applyFont="1" applyFill="1"/>
    <xf numFmtId="0" fontId="0" fillId="2" borderId="0" xfId="0" applyFill="1" applyAlignment="1">
      <alignment horizontal="center"/>
    </xf>
    <xf numFmtId="0" fontId="0" fillId="2" borderId="1" xfId="0" applyFill="1" applyBorder="1" applyAlignment="1">
      <alignment vertical="center" wrapText="1"/>
    </xf>
    <xf numFmtId="0" fontId="0" fillId="2" borderId="13" xfId="0" applyFill="1" applyBorder="1"/>
    <xf numFmtId="0" fontId="0" fillId="2" borderId="9" xfId="0" applyFill="1" applyBorder="1" applyAlignment="1">
      <alignment vertical="center" wrapText="1"/>
    </xf>
    <xf numFmtId="0" fontId="0" fillId="2" borderId="4" xfId="0" applyFill="1" applyBorder="1" applyAlignment="1">
      <alignment horizontal="center"/>
    </xf>
    <xf numFmtId="0" fontId="0" fillId="2" borderId="4" xfId="0" applyFill="1" applyBorder="1"/>
    <xf numFmtId="0" fontId="9" fillId="6" borderId="16" xfId="0" applyFont="1" applyFill="1" applyBorder="1"/>
    <xf numFmtId="0" fontId="9" fillId="6" borderId="3" xfId="0" applyFont="1" applyFill="1" applyBorder="1" applyAlignment="1">
      <alignment horizontal="right"/>
    </xf>
    <xf numFmtId="0" fontId="9" fillId="6" borderId="2" xfId="0" applyFont="1" applyFill="1" applyBorder="1" applyAlignment="1">
      <alignment horizontal="right"/>
    </xf>
    <xf numFmtId="0" fontId="9" fillId="6" borderId="3" xfId="0" applyFont="1" applyFill="1" applyBorder="1" applyAlignment="1">
      <alignment horizontal="center"/>
    </xf>
    <xf numFmtId="0" fontId="0" fillId="2" borderId="1" xfId="0" applyFill="1" applyBorder="1"/>
    <xf numFmtId="0" fontId="0" fillId="2" borderId="17" xfId="0" applyFill="1" applyBorder="1"/>
    <xf numFmtId="0" fontId="0" fillId="2" borderId="18" xfId="0" applyFill="1" applyBorder="1"/>
    <xf numFmtId="43" fontId="10" fillId="2" borderId="18" xfId="0" applyNumberFormat="1" applyFont="1" applyFill="1" applyBorder="1"/>
    <xf numFmtId="0" fontId="10" fillId="2" borderId="17" xfId="0" applyFont="1" applyFill="1" applyBorder="1"/>
    <xf numFmtId="0" fontId="0" fillId="2" borderId="15" xfId="0" applyFill="1" applyBorder="1" applyAlignment="1">
      <alignment vertical="center" wrapText="1"/>
    </xf>
    <xf numFmtId="0" fontId="0" fillId="2" borderId="13" xfId="0" applyFill="1" applyBorder="1" applyAlignment="1">
      <alignment horizontal="center"/>
    </xf>
    <xf numFmtId="43" fontId="10" fillId="2" borderId="13" xfId="1" applyFont="1" applyFill="1" applyBorder="1"/>
    <xf numFmtId="43" fontId="10" fillId="2" borderId="19" xfId="0" applyNumberFormat="1" applyFont="1" applyFill="1" applyBorder="1"/>
    <xf numFmtId="0" fontId="9" fillId="2" borderId="0" xfId="0" applyFont="1" applyFill="1" applyAlignment="1">
      <alignment horizontal="right"/>
    </xf>
    <xf numFmtId="0" fontId="10" fillId="2" borderId="0" xfId="0" applyFont="1" applyFill="1" applyAlignment="1">
      <alignment horizontal="center"/>
    </xf>
    <xf numFmtId="0" fontId="9" fillId="6" borderId="16" xfId="0" applyFont="1" applyFill="1" applyBorder="1" applyAlignment="1">
      <alignment horizontal="right"/>
    </xf>
    <xf numFmtId="14" fontId="0" fillId="2" borderId="4" xfId="0" applyNumberFormat="1" applyFill="1" applyBorder="1"/>
    <xf numFmtId="43" fontId="10" fillId="2" borderId="4" xfId="1" applyFont="1" applyFill="1" applyBorder="1"/>
    <xf numFmtId="43" fontId="10" fillId="2" borderId="0" xfId="0" applyNumberFormat="1" applyFont="1" applyFill="1"/>
    <xf numFmtId="43" fontId="0" fillId="2" borderId="13" xfId="1" applyFont="1" applyFill="1" applyBorder="1"/>
    <xf numFmtId="43" fontId="11" fillId="2" borderId="20" xfId="0" applyNumberFormat="1" applyFont="1" applyFill="1" applyBorder="1"/>
    <xf numFmtId="0" fontId="11" fillId="2" borderId="20" xfId="0" applyFont="1" applyFill="1" applyBorder="1"/>
    <xf numFmtId="0" fontId="0" fillId="2" borderId="4" xfId="0" applyFill="1" applyBorder="1" applyAlignment="1">
      <alignment vertical="center" wrapText="1"/>
    </xf>
    <xf numFmtId="0" fontId="0" fillId="2" borderId="0" xfId="0" applyFill="1" applyAlignment="1">
      <alignment vertical="center" wrapText="1"/>
    </xf>
    <xf numFmtId="0" fontId="9" fillId="2" borderId="0" xfId="0" applyFont="1" applyFill="1" applyAlignment="1">
      <alignment horizontal="right" vertical="center"/>
    </xf>
    <xf numFmtId="167" fontId="10" fillId="2" borderId="13" xfId="0" applyNumberFormat="1" applyFont="1" applyFill="1" applyBorder="1" applyAlignment="1">
      <alignment horizontal="center"/>
    </xf>
    <xf numFmtId="0" fontId="0" fillId="2" borderId="0" xfId="0" applyFill="1" applyAlignment="1">
      <alignment horizontal="center" vertical="center" wrapText="1"/>
    </xf>
    <xf numFmtId="0" fontId="0" fillId="9" borderId="6" xfId="0" applyFill="1" applyBorder="1" applyAlignment="1">
      <alignment vertical="center" wrapText="1"/>
    </xf>
    <xf numFmtId="0" fontId="0" fillId="9" borderId="5" xfId="0" applyFill="1" applyBorder="1" applyAlignment="1">
      <alignment vertical="center" wrapText="1"/>
    </xf>
    <xf numFmtId="0" fontId="9" fillId="9" borderId="5" xfId="0" applyFont="1" applyFill="1" applyBorder="1" applyAlignment="1">
      <alignment horizontal="right" vertical="center"/>
    </xf>
    <xf numFmtId="0" fontId="0" fillId="9" borderId="14" xfId="0" applyFill="1" applyBorder="1" applyAlignment="1">
      <alignment vertical="center" wrapText="1"/>
    </xf>
    <xf numFmtId="0" fontId="9" fillId="2" borderId="1" xfId="0" applyFont="1" applyFill="1" applyBorder="1" applyAlignment="1">
      <alignment horizontal="right" vertical="center"/>
    </xf>
    <xf numFmtId="14" fontId="10" fillId="2" borderId="13" xfId="0" applyNumberFormat="1" applyFont="1" applyFill="1" applyBorder="1" applyAlignment="1">
      <alignment horizontal="center"/>
    </xf>
    <xf numFmtId="0" fontId="12" fillId="2" borderId="0" xfId="0" applyFont="1" applyFill="1" applyAlignment="1">
      <alignment horizontal="center"/>
    </xf>
    <xf numFmtId="0" fontId="9" fillId="2" borderId="5" xfId="0" applyFont="1" applyFill="1" applyBorder="1" applyAlignment="1">
      <alignment horizontal="right" vertical="center" wrapText="1"/>
    </xf>
    <xf numFmtId="0" fontId="4" fillId="10" borderId="0" xfId="0" applyFont="1" applyFill="1" applyAlignment="1">
      <alignment horizontal="center"/>
    </xf>
    <xf numFmtId="0" fontId="9" fillId="6" borderId="2" xfId="0" applyFont="1" applyFill="1" applyBorder="1" applyAlignment="1">
      <alignment horizontal="center" wrapText="1"/>
    </xf>
    <xf numFmtId="0" fontId="9" fillId="6" borderId="3" xfId="0" applyFont="1" applyFill="1" applyBorder="1" applyAlignment="1">
      <alignment horizontal="center" wrapText="1"/>
    </xf>
    <xf numFmtId="0" fontId="4" fillId="2" borderId="21" xfId="0" applyFont="1" applyFill="1" applyBorder="1" applyAlignment="1">
      <alignment horizontal="center"/>
    </xf>
    <xf numFmtId="14" fontId="4" fillId="6" borderId="22" xfId="0" applyNumberFormat="1" applyFont="1" applyFill="1" applyBorder="1" applyAlignment="1">
      <alignment horizontal="center"/>
    </xf>
    <xf numFmtId="167" fontId="4" fillId="6" borderId="22" xfId="0" applyNumberFormat="1" applyFont="1" applyFill="1" applyBorder="1"/>
    <xf numFmtId="0" fontId="4" fillId="2" borderId="23" xfId="0" applyFont="1" applyFill="1" applyBorder="1" applyAlignment="1">
      <alignment horizontal="center"/>
    </xf>
    <xf numFmtId="44" fontId="4" fillId="6" borderId="22" xfId="2" applyFont="1" applyFill="1" applyBorder="1"/>
    <xf numFmtId="0" fontId="4" fillId="2" borderId="22" xfId="0" applyFont="1" applyFill="1" applyBorder="1" applyAlignment="1">
      <alignment horizontal="center"/>
    </xf>
    <xf numFmtId="0" fontId="13" fillId="2" borderId="0" xfId="0" applyFont="1" applyFill="1"/>
    <xf numFmtId="0" fontId="13" fillId="2" borderId="0" xfId="0" applyFont="1" applyFill="1" applyAlignment="1">
      <alignment horizontal="right"/>
    </xf>
    <xf numFmtId="0" fontId="4" fillId="6" borderId="22" xfId="0" applyFont="1" applyFill="1" applyBorder="1" applyAlignment="1">
      <alignment horizontal="center" wrapText="1"/>
    </xf>
    <xf numFmtId="0" fontId="17" fillId="2" borderId="0" xfId="0" applyFont="1" applyFill="1"/>
    <xf numFmtId="0" fontId="10" fillId="2" borderId="0" xfId="0" applyFont="1" applyFill="1"/>
    <xf numFmtId="0" fontId="14" fillId="2" borderId="1" xfId="0" applyFont="1" applyFill="1" applyBorder="1"/>
    <xf numFmtId="0" fontId="15" fillId="2" borderId="1" xfId="0" applyFont="1" applyFill="1" applyBorder="1"/>
    <xf numFmtId="0" fontId="16" fillId="0" borderId="1" xfId="0" applyFont="1" applyBorder="1"/>
    <xf numFmtId="0" fontId="0" fillId="2" borderId="5" xfId="0" applyFill="1" applyBorder="1" applyAlignment="1">
      <alignment horizontal="center"/>
    </xf>
    <xf numFmtId="0" fontId="9" fillId="2" borderId="5" xfId="0" applyFont="1" applyFill="1" applyBorder="1" applyAlignment="1">
      <alignment horizontal="right"/>
    </xf>
    <xf numFmtId="0" fontId="13" fillId="2" borderId="0" xfId="0" applyFont="1" applyFill="1" applyAlignment="1">
      <alignment horizontal="left"/>
    </xf>
    <xf numFmtId="44" fontId="4" fillId="11" borderId="0" xfId="2" applyFont="1" applyFill="1" applyAlignment="1">
      <alignment horizontal="center"/>
    </xf>
    <xf numFmtId="0" fontId="1" fillId="2" borderId="0" xfId="0" applyFont="1" applyFill="1"/>
    <xf numFmtId="0" fontId="1" fillId="4" borderId="11" xfId="0" applyFont="1" applyFill="1" applyBorder="1"/>
    <xf numFmtId="0" fontId="20" fillId="4" borderId="11" xfId="0" applyFont="1" applyFill="1" applyBorder="1"/>
    <xf numFmtId="0" fontId="11" fillId="2" borderId="0" xfId="0" applyFont="1" applyFill="1" applyAlignment="1">
      <alignment horizontal="left"/>
    </xf>
    <xf numFmtId="0" fontId="11" fillId="2" borderId="0" xfId="0" applyFont="1" applyFill="1"/>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10" fillId="2" borderId="14"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3" xfId="0" applyFill="1" applyBorder="1" applyAlignment="1">
      <alignment horizontal="center" vertical="center" wrapText="1"/>
    </xf>
    <xf numFmtId="169" fontId="7" fillId="2" borderId="0" xfId="0" applyNumberFormat="1" applyFont="1" applyFill="1" applyAlignment="1">
      <alignment vertical="top"/>
    </xf>
    <xf numFmtId="2" fontId="4" fillId="3" borderId="1" xfId="0" applyNumberFormat="1" applyFont="1" applyFill="1" applyBorder="1"/>
    <xf numFmtId="0" fontId="1" fillId="3" borderId="4" xfId="0" applyFont="1" applyFill="1" applyBorder="1" applyAlignment="1">
      <alignment horizontal="center"/>
    </xf>
    <xf numFmtId="10" fontId="4" fillId="11" borderId="0" xfId="0" applyNumberFormat="1" applyFont="1" applyFill="1" applyAlignment="1">
      <alignment horizontal="center"/>
    </xf>
    <xf numFmtId="10" fontId="4" fillId="6" borderId="0" xfId="3" applyNumberFormat="1" applyFont="1" applyFill="1" applyAlignment="1">
      <alignment horizontal="center"/>
    </xf>
    <xf numFmtId="0" fontId="10" fillId="3" borderId="6" xfId="0" applyFont="1" applyFill="1" applyBorder="1" applyAlignment="1">
      <alignment horizontal="center" vertical="center" wrapText="1"/>
    </xf>
    <xf numFmtId="0" fontId="0" fillId="3" borderId="4" xfId="0" applyFill="1" applyBorder="1" applyAlignment="1">
      <alignment horizontal="center" vertical="center" wrapText="1"/>
    </xf>
    <xf numFmtId="167" fontId="10" fillId="3" borderId="13" xfId="0" applyNumberFormat="1" applyFont="1" applyFill="1" applyBorder="1" applyAlignment="1">
      <alignment horizontal="center"/>
    </xf>
    <xf numFmtId="14" fontId="10" fillId="3" borderId="4" xfId="0" applyNumberFormat="1" applyFont="1" applyFill="1" applyBorder="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43" fontId="4" fillId="6" borderId="0" xfId="1" applyFont="1" applyFill="1" applyAlignment="1">
      <alignment horizontal="center"/>
    </xf>
    <xf numFmtId="0" fontId="4" fillId="2" borderId="27" xfId="0" applyFont="1" applyFill="1" applyBorder="1" applyAlignment="1">
      <alignment horizontal="right" wrapText="1"/>
    </xf>
    <xf numFmtId="0" fontId="4" fillId="2" borderId="28" xfId="0" applyFont="1" applyFill="1" applyBorder="1" applyAlignment="1">
      <alignment horizontal="right" wrapText="1"/>
    </xf>
    <xf numFmtId="0" fontId="4" fillId="2" borderId="29" xfId="0" applyFont="1" applyFill="1" applyBorder="1" applyAlignment="1">
      <alignment horizontal="right" wrapText="1"/>
    </xf>
    <xf numFmtId="0" fontId="4" fillId="2" borderId="33" xfId="0" applyFont="1" applyFill="1" applyBorder="1" applyAlignment="1">
      <alignment horizontal="right" wrapText="1"/>
    </xf>
    <xf numFmtId="0" fontId="4" fillId="2" borderId="34" xfId="0" applyFont="1" applyFill="1" applyBorder="1" applyAlignment="1">
      <alignment horizontal="right" wrapText="1"/>
    </xf>
    <xf numFmtId="0" fontId="4" fillId="2" borderId="35" xfId="0" applyFont="1" applyFill="1" applyBorder="1" applyAlignment="1">
      <alignment horizontal="right" wrapText="1"/>
    </xf>
    <xf numFmtId="0" fontId="4" fillId="2" borderId="37" xfId="0" applyFont="1" applyFill="1" applyBorder="1" applyAlignment="1">
      <alignment horizontal="right" wrapText="1"/>
    </xf>
    <xf numFmtId="0" fontId="4" fillId="2" borderId="38" xfId="0" applyFont="1" applyFill="1" applyBorder="1" applyAlignment="1">
      <alignment horizontal="right" wrapText="1"/>
    </xf>
    <xf numFmtId="0" fontId="4" fillId="2" borderId="21" xfId="0" applyFont="1" applyFill="1" applyBorder="1" applyAlignment="1">
      <alignment horizontal="center" wrapText="1"/>
    </xf>
    <xf numFmtId="0" fontId="4" fillId="2" borderId="36" xfId="0" applyFont="1" applyFill="1" applyBorder="1" applyAlignment="1">
      <alignment horizontal="center" wrapText="1"/>
    </xf>
    <xf numFmtId="0" fontId="4" fillId="2" borderId="0" xfId="0" applyFont="1" applyFill="1" applyAlignment="1">
      <alignment horizontal="left" vertical="top" wrapText="1"/>
    </xf>
    <xf numFmtId="167" fontId="4" fillId="2" borderId="0" xfId="0" applyNumberFormat="1" applyFont="1" applyFill="1" applyAlignment="1">
      <alignment horizontal="center"/>
    </xf>
    <xf numFmtId="15" fontId="4" fillId="2" borderId="0" xfId="0" applyNumberFormat="1" applyFont="1" applyFill="1" applyAlignment="1">
      <alignment horizontal="left"/>
    </xf>
    <xf numFmtId="0" fontId="5" fillId="2" borderId="0" xfId="0" applyFont="1" applyFill="1" applyAlignment="1">
      <alignment horizontal="center"/>
    </xf>
    <xf numFmtId="14" fontId="4" fillId="3" borderId="0" xfId="0" applyNumberFormat="1" applyFont="1" applyFill="1" applyAlignment="1">
      <alignment horizontal="center"/>
    </xf>
    <xf numFmtId="0" fontId="23" fillId="0" borderId="0" xfId="4" applyFont="1"/>
    <xf numFmtId="0" fontId="4" fillId="2" borderId="6"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4" fontId="6" fillId="3" borderId="3" xfId="0" applyNumberFormat="1" applyFont="1" applyFill="1" applyBorder="1" applyAlignment="1">
      <alignment horizontal="center"/>
    </xf>
    <xf numFmtId="0" fontId="6" fillId="3" borderId="3" xfId="0" applyFont="1" applyFill="1" applyBorder="1" applyAlignment="1">
      <alignment horizontal="center"/>
    </xf>
    <xf numFmtId="0" fontId="6" fillId="3" borderId="1" xfId="0" applyFont="1" applyFill="1" applyBorder="1" applyAlignment="1">
      <alignment horizontal="center"/>
    </xf>
    <xf numFmtId="14" fontId="6" fillId="3" borderId="3" xfId="0" quotePrefix="1" applyNumberFormat="1" applyFont="1" applyFill="1" applyBorder="1" applyAlignment="1">
      <alignment horizontal="center"/>
    </xf>
    <xf numFmtId="0" fontId="4" fillId="12" borderId="0" xfId="0" applyFont="1" applyFill="1" applyAlignment="1">
      <alignment horizontal="center" wrapText="1"/>
    </xf>
    <xf numFmtId="0" fontId="4" fillId="12" borderId="0" xfId="0" applyFont="1" applyFill="1" applyAlignment="1">
      <alignment horizontal="center"/>
    </xf>
    <xf numFmtId="0" fontId="5" fillId="8" borderId="36" xfId="0" applyFont="1" applyFill="1" applyBorder="1" applyAlignment="1">
      <alignment horizontal="center" wrapText="1"/>
    </xf>
    <xf numFmtId="0" fontId="5" fillId="8" borderId="37" xfId="0" applyFont="1" applyFill="1" applyBorder="1" applyAlignment="1">
      <alignment horizontal="center" wrapText="1"/>
    </xf>
    <xf numFmtId="0" fontId="5" fillId="8" borderId="38" xfId="0" applyFont="1" applyFill="1" applyBorder="1" applyAlignment="1">
      <alignment horizontal="center" wrapText="1"/>
    </xf>
    <xf numFmtId="0" fontId="5" fillId="7" borderId="24" xfId="0" applyFont="1" applyFill="1" applyBorder="1" applyAlignment="1">
      <alignment horizontal="center" wrapText="1"/>
    </xf>
    <xf numFmtId="0" fontId="5" fillId="7" borderId="25" xfId="0" applyFont="1" applyFill="1" applyBorder="1" applyAlignment="1">
      <alignment horizontal="center" wrapText="1"/>
    </xf>
    <xf numFmtId="0" fontId="5" fillId="7" borderId="26" xfId="0" applyFont="1" applyFill="1" applyBorder="1" applyAlignment="1">
      <alignment horizontal="center" wrapText="1"/>
    </xf>
    <xf numFmtId="0" fontId="5" fillId="4" borderId="30" xfId="0" applyFont="1" applyFill="1" applyBorder="1" applyAlignment="1">
      <alignment horizontal="center" wrapText="1"/>
    </xf>
    <xf numFmtId="0" fontId="5" fillId="4" borderId="31" xfId="0" applyFont="1" applyFill="1" applyBorder="1" applyAlignment="1">
      <alignment horizontal="center" wrapText="1"/>
    </xf>
    <xf numFmtId="0" fontId="5" fillId="4" borderId="32" xfId="0" applyFont="1" applyFill="1" applyBorder="1" applyAlignment="1">
      <alignment horizontal="center" wrapText="1"/>
    </xf>
  </cellXfs>
  <cellStyles count="5">
    <cellStyle name="Comma" xfId="1" builtinId="3"/>
    <cellStyle name="Currency" xfId="2" builtinId="4"/>
    <cellStyle name="Hyperlink" xfId="4" builtinId="8"/>
    <cellStyle name="Normal" xfId="0" builtinId="0"/>
    <cellStyle name="Percent" xfId="3" builtinId="5"/>
  </cellStyles>
  <dxfs count="3">
    <dxf>
      <font>
        <color rgb="FF9C0006"/>
      </font>
      <fill>
        <patternFill>
          <bgColor rgb="FFFFC7CE"/>
        </patternFill>
      </fill>
    </dxf>
    <dxf>
      <font>
        <color rgb="FF9C0006"/>
      </font>
      <fill>
        <patternFill>
          <bgColor rgb="FFFFC7CE"/>
        </patternFill>
      </fill>
    </dxf>
    <dxf>
      <font>
        <color rgb="FF9C0006"/>
      </font>
    </dxf>
  </dxfs>
  <tableStyles count="0" defaultTableStyle="TableStyleMedium2" defaultPivotStyle="PivotStyleLight16"/>
  <colors>
    <mruColors>
      <color rgb="FFFFFFCC"/>
      <color rgb="FFFFEC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of.ca.gov/Forecasting/Economics/Indicators/Infl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2"/>
  <sheetViews>
    <sheetView tabSelected="1" workbookViewId="0">
      <selection activeCell="C21" sqref="C21"/>
    </sheetView>
  </sheetViews>
  <sheetFormatPr defaultColWidth="8.85546875" defaultRowHeight="12.75" outlineLevelRow="1" x14ac:dyDescent="0.2"/>
  <cols>
    <col min="1" max="1" width="5.42578125" style="55" customWidth="1"/>
    <col min="2" max="2" width="14.7109375" style="55" customWidth="1"/>
    <col min="3" max="3" width="24.85546875" style="55" customWidth="1"/>
    <col min="4" max="16" width="15.5703125" style="55" customWidth="1"/>
    <col min="17" max="16384" width="8.85546875" style="55"/>
  </cols>
  <sheetData>
    <row r="1" spans="1:16" ht="22.5" x14ac:dyDescent="0.45">
      <c r="A1" s="123" t="s">
        <v>154</v>
      </c>
    </row>
    <row r="2" spans="1:16" s="80" customFormat="1" ht="21" customHeight="1" x14ac:dyDescent="0.2"/>
    <row r="3" spans="1:16" s="138" customFormat="1" ht="30.6" customHeight="1" x14ac:dyDescent="0.2">
      <c r="A3" s="137"/>
      <c r="C3" s="110" t="s">
        <v>142</v>
      </c>
      <c r="D3" s="148" t="str">
        <f ca="1">'Asset #1-Tracking'!C3</f>
        <v>Asset #1-Tracking</v>
      </c>
      <c r="E3" s="139"/>
      <c r="F3" s="140"/>
      <c r="G3" s="140"/>
      <c r="H3" s="140"/>
      <c r="I3" s="140"/>
      <c r="J3" s="140"/>
      <c r="K3" s="140"/>
      <c r="L3" s="140"/>
      <c r="M3" s="140"/>
      <c r="N3" s="140"/>
      <c r="O3" s="140"/>
    </row>
    <row r="4" spans="1:16" s="102" customFormat="1" ht="30.6" customHeight="1" x14ac:dyDescent="0.2">
      <c r="A4" s="141"/>
      <c r="C4" s="100" t="s">
        <v>143</v>
      </c>
      <c r="D4" s="149" t="str">
        <f>'Asset #1-Tracking'!E3</f>
        <v>Asset #1</v>
      </c>
      <c r="E4" s="142"/>
      <c r="F4" s="142"/>
      <c r="G4" s="142"/>
      <c r="H4" s="142"/>
      <c r="I4" s="142"/>
      <c r="J4" s="142"/>
      <c r="K4" s="142"/>
      <c r="L4" s="142"/>
      <c r="M4" s="142"/>
      <c r="N4" s="142"/>
      <c r="O4" s="142"/>
    </row>
    <row r="5" spans="1:16" s="99" customFormat="1" x14ac:dyDescent="0.2">
      <c r="A5" s="98"/>
      <c r="C5" s="100" t="s">
        <v>152</v>
      </c>
      <c r="D5" s="150">
        <f>'Asset #1-Tracking'!E10</f>
        <v>10.5</v>
      </c>
      <c r="E5" s="101"/>
      <c r="F5" s="101"/>
      <c r="G5" s="101"/>
      <c r="H5" s="101"/>
      <c r="I5" s="101"/>
      <c r="J5" s="101"/>
      <c r="K5" s="101"/>
      <c r="L5" s="101"/>
      <c r="M5" s="101"/>
      <c r="N5" s="101"/>
      <c r="O5" s="101"/>
      <c r="P5" s="102"/>
    </row>
    <row r="6" spans="1:16" s="99" customFormat="1" x14ac:dyDescent="0.2">
      <c r="A6" s="98"/>
      <c r="C6" s="100" t="s">
        <v>171</v>
      </c>
      <c r="D6" s="151">
        <f>'Asset #1-Tracking'!C10</f>
        <v>43373</v>
      </c>
      <c r="E6" s="108"/>
      <c r="F6" s="108"/>
      <c r="G6" s="108"/>
      <c r="H6" s="108"/>
      <c r="I6" s="108"/>
      <c r="J6" s="108"/>
      <c r="K6" s="108"/>
      <c r="L6" s="108"/>
      <c r="M6" s="108"/>
      <c r="N6" s="108"/>
      <c r="O6" s="108"/>
      <c r="P6" s="102"/>
    </row>
    <row r="7" spans="1:16" s="99" customFormat="1" x14ac:dyDescent="0.2">
      <c r="A7" s="98"/>
      <c r="C7" s="100" t="str">
        <f>'Asset #1-Tracking'!C5&amp;" "&amp;'Asset #1-Tracking'!C6</f>
        <v>Fiscal Year End at the time of initial recognition</v>
      </c>
      <c r="D7" s="151">
        <f>'Asset #1-Tracking'!C7</f>
        <v>43646</v>
      </c>
      <c r="E7" s="108"/>
      <c r="F7" s="108"/>
      <c r="G7" s="108"/>
      <c r="H7" s="108"/>
      <c r="I7" s="108"/>
      <c r="J7" s="108"/>
      <c r="K7" s="108"/>
      <c r="L7" s="108"/>
      <c r="M7" s="108"/>
      <c r="N7" s="108"/>
      <c r="O7" s="108"/>
      <c r="P7" s="102"/>
    </row>
    <row r="8" spans="1:16" s="99" customFormat="1" x14ac:dyDescent="0.2">
      <c r="A8" s="98"/>
      <c r="C8" s="100" t="s">
        <v>207</v>
      </c>
      <c r="D8" s="151">
        <f ca="1">INDEX(INDIRECT("'" &amp; D$3 &amp; "'!" &amp; D$11),MATCH("Yes",INDIRECT("'" &amp; D$3 &amp; "'!" &amp; D$12),0),0)</f>
        <v>47664</v>
      </c>
      <c r="E8" s="108"/>
      <c r="F8" s="108"/>
      <c r="G8" s="108"/>
      <c r="H8" s="108"/>
      <c r="I8" s="108"/>
      <c r="J8" s="108"/>
      <c r="K8" s="108"/>
      <c r="L8" s="108"/>
      <c r="M8" s="108"/>
      <c r="N8" s="108"/>
      <c r="O8" s="108"/>
      <c r="P8" s="102"/>
    </row>
    <row r="9" spans="1:16" s="71" customFormat="1" x14ac:dyDescent="0.2">
      <c r="A9" s="73"/>
      <c r="C9" s="107"/>
      <c r="D9" s="73"/>
      <c r="E9" s="85"/>
      <c r="F9" s="85"/>
      <c r="G9" s="85"/>
      <c r="H9" s="85"/>
      <c r="I9" s="85"/>
      <c r="J9" s="85"/>
      <c r="K9" s="85"/>
      <c r="L9" s="85"/>
      <c r="M9" s="85"/>
      <c r="N9" s="85"/>
      <c r="O9" s="85"/>
    </row>
    <row r="10" spans="1:16" s="104" customFormat="1" outlineLevel="1" x14ac:dyDescent="0.2">
      <c r="A10" s="103"/>
      <c r="C10" s="105" t="s">
        <v>215</v>
      </c>
      <c r="D10" s="103"/>
      <c r="E10" s="106"/>
      <c r="F10" s="106"/>
      <c r="G10" s="106"/>
      <c r="H10" s="106"/>
      <c r="I10" s="106"/>
      <c r="J10" s="106"/>
      <c r="K10" s="106"/>
      <c r="L10" s="106"/>
      <c r="M10" s="106"/>
      <c r="N10" s="106"/>
      <c r="O10" s="106"/>
    </row>
    <row r="11" spans="1:16" s="70" customFormat="1" outlineLevel="1" x14ac:dyDescent="0.2">
      <c r="A11" s="74"/>
      <c r="C11" s="89" t="s">
        <v>16</v>
      </c>
      <c r="D11" s="145" t="s">
        <v>148</v>
      </c>
      <c r="E11" s="145" t="s">
        <v>148</v>
      </c>
      <c r="F11" s="86"/>
      <c r="G11" s="86"/>
      <c r="H11" s="86"/>
      <c r="I11" s="86"/>
      <c r="J11" s="86"/>
      <c r="K11" s="86"/>
      <c r="L11" s="86"/>
      <c r="M11" s="86"/>
      <c r="N11" s="86"/>
      <c r="O11" s="86"/>
    </row>
    <row r="12" spans="1:16" s="70" customFormat="1" outlineLevel="1" x14ac:dyDescent="0.2">
      <c r="A12" s="74"/>
      <c r="C12" s="89" t="s">
        <v>209</v>
      </c>
      <c r="D12" s="145" t="s">
        <v>210</v>
      </c>
      <c r="E12" s="145" t="s">
        <v>210</v>
      </c>
      <c r="F12" s="86"/>
      <c r="G12" s="86"/>
      <c r="H12" s="86"/>
      <c r="I12" s="86"/>
      <c r="J12" s="86"/>
      <c r="K12" s="86"/>
      <c r="L12" s="86"/>
      <c r="M12" s="86"/>
      <c r="N12" s="86"/>
      <c r="O12" s="86"/>
    </row>
    <row r="13" spans="1:16" s="70" customFormat="1" outlineLevel="1" x14ac:dyDescent="0.2">
      <c r="A13" s="74"/>
      <c r="C13" s="89" t="s">
        <v>146</v>
      </c>
      <c r="D13" s="145" t="s">
        <v>249</v>
      </c>
      <c r="E13" s="145" t="s">
        <v>249</v>
      </c>
      <c r="F13" s="86"/>
      <c r="G13" s="86"/>
      <c r="H13" s="86"/>
      <c r="I13" s="86"/>
      <c r="J13" s="86"/>
      <c r="K13" s="86"/>
      <c r="L13" s="86"/>
      <c r="M13" s="86"/>
      <c r="N13" s="86"/>
      <c r="O13" s="86"/>
    </row>
    <row r="14" spans="1:16" s="70" customFormat="1" outlineLevel="1" x14ac:dyDescent="0.2">
      <c r="A14" s="74"/>
      <c r="C14" s="89" t="s">
        <v>147</v>
      </c>
      <c r="D14" s="145" t="s">
        <v>264</v>
      </c>
      <c r="E14" s="145" t="s">
        <v>264</v>
      </c>
      <c r="F14" s="86"/>
      <c r="G14" s="86"/>
      <c r="H14" s="86"/>
      <c r="I14" s="86"/>
      <c r="J14" s="86"/>
      <c r="K14" s="86"/>
      <c r="L14" s="86"/>
      <c r="M14" s="86"/>
      <c r="N14" s="86"/>
      <c r="O14" s="86"/>
    </row>
    <row r="15" spans="1:16" s="70" customFormat="1" outlineLevel="1" x14ac:dyDescent="0.2">
      <c r="A15" s="74"/>
      <c r="C15" s="89" t="s">
        <v>201</v>
      </c>
      <c r="D15" s="145" t="s">
        <v>250</v>
      </c>
      <c r="E15" s="145" t="s">
        <v>250</v>
      </c>
      <c r="F15" s="86"/>
      <c r="G15" s="86"/>
      <c r="H15" s="86"/>
      <c r="I15" s="86"/>
      <c r="J15" s="86"/>
      <c r="K15" s="86"/>
      <c r="L15" s="86"/>
      <c r="M15" s="86"/>
      <c r="N15" s="86"/>
      <c r="O15" s="86"/>
    </row>
    <row r="16" spans="1:16" s="70" customFormat="1" outlineLevel="1" x14ac:dyDescent="0.2">
      <c r="A16" s="74"/>
      <c r="C16" s="89" t="s">
        <v>202</v>
      </c>
      <c r="D16" s="145" t="s">
        <v>265</v>
      </c>
      <c r="E16" s="145" t="s">
        <v>265</v>
      </c>
      <c r="F16" s="86"/>
      <c r="G16" s="86"/>
      <c r="H16" s="86"/>
      <c r="I16" s="86"/>
      <c r="J16" s="86"/>
      <c r="K16" s="86"/>
      <c r="L16" s="86"/>
      <c r="M16" s="86"/>
      <c r="N16" s="86"/>
      <c r="O16" s="86"/>
    </row>
    <row r="17" spans="1:15" s="70" customFormat="1" outlineLevel="1" x14ac:dyDescent="0.2">
      <c r="A17" s="74"/>
      <c r="C17" s="89" t="s">
        <v>141</v>
      </c>
      <c r="D17" s="145" t="s">
        <v>266</v>
      </c>
      <c r="E17" s="145" t="s">
        <v>266</v>
      </c>
      <c r="F17" s="86"/>
      <c r="G17" s="86"/>
      <c r="H17" s="86"/>
      <c r="I17" s="86"/>
      <c r="J17" s="86"/>
      <c r="K17" s="86"/>
      <c r="L17" s="86"/>
      <c r="M17" s="86"/>
      <c r="N17" s="86"/>
      <c r="O17" s="86"/>
    </row>
    <row r="18" spans="1:15" s="128" customFormat="1" x14ac:dyDescent="0.2">
      <c r="C18" s="129"/>
    </row>
    <row r="19" spans="1:15" s="70" customFormat="1" x14ac:dyDescent="0.2">
      <c r="C19" s="90"/>
    </row>
    <row r="20" spans="1:15" s="126" customFormat="1" ht="19.5" x14ac:dyDescent="0.4">
      <c r="A20" s="125" t="s">
        <v>168</v>
      </c>
      <c r="E20" s="127"/>
    </row>
    <row r="21" spans="1:15" s="113" customFormat="1" x14ac:dyDescent="0.2">
      <c r="A21" s="76"/>
      <c r="B21" s="77" t="s">
        <v>149</v>
      </c>
      <c r="C21" s="91" t="s">
        <v>127</v>
      </c>
      <c r="D21" s="112" t="str">
        <f>IF(D$4="","",D$4)</f>
        <v>Asset #1</v>
      </c>
      <c r="E21" s="112" t="str">
        <f t="shared" ref="E21:O21" si="0">IF(E$4="","",E$4)</f>
        <v/>
      </c>
      <c r="F21" s="112" t="str">
        <f t="shared" si="0"/>
        <v/>
      </c>
      <c r="G21" s="112" t="str">
        <f t="shared" si="0"/>
        <v/>
      </c>
      <c r="H21" s="112" t="str">
        <f t="shared" si="0"/>
        <v/>
      </c>
      <c r="I21" s="112" t="str">
        <f t="shared" si="0"/>
        <v/>
      </c>
      <c r="J21" s="112" t="str">
        <f t="shared" si="0"/>
        <v/>
      </c>
      <c r="K21" s="112" t="str">
        <f t="shared" si="0"/>
        <v/>
      </c>
      <c r="L21" s="112" t="str">
        <f t="shared" si="0"/>
        <v/>
      </c>
      <c r="M21" s="112" t="str">
        <f t="shared" si="0"/>
        <v/>
      </c>
      <c r="N21" s="112" t="str">
        <f t="shared" si="0"/>
        <v/>
      </c>
      <c r="O21" s="112" t="str">
        <f t="shared" si="0"/>
        <v/>
      </c>
    </row>
    <row r="22" spans="1:15" x14ac:dyDescent="0.2">
      <c r="A22" s="75"/>
      <c r="B22" s="69">
        <f t="shared" ref="B22:B42" ca="1" si="1">SUM(D22:WX22)</f>
        <v>0</v>
      </c>
      <c r="C22" s="92">
        <v>42916</v>
      </c>
      <c r="D22" s="93">
        <f t="shared" ref="D22:O31" ca="1" si="2">IFERROR(SUMIFS(INDIRECT("'" &amp; D$3 &amp; "'!" &amp; D$13),INDIRECT("'" &amp; D$3 &amp; "'!" &amp; D$11),$C22)+SUMIFS(INDIRECT("'" &amp; D$3 &amp; "'!" &amp; D$14),INDIRECT("'" &amp; D$3 &amp; "'!" &amp; D$11),$C22),0)</f>
        <v>0</v>
      </c>
      <c r="E22" s="87">
        <f t="shared" ca="1" si="2"/>
        <v>0</v>
      </c>
      <c r="F22" s="87">
        <f t="shared" ca="1" si="2"/>
        <v>0</v>
      </c>
      <c r="G22" s="87">
        <f t="shared" ca="1" si="2"/>
        <v>0</v>
      </c>
      <c r="H22" s="87">
        <f t="shared" ca="1" si="2"/>
        <v>0</v>
      </c>
      <c r="I22" s="87">
        <f t="shared" ca="1" si="2"/>
        <v>0</v>
      </c>
      <c r="J22" s="87">
        <f t="shared" ca="1" si="2"/>
        <v>0</v>
      </c>
      <c r="K22" s="87">
        <f t="shared" ca="1" si="2"/>
        <v>0</v>
      </c>
      <c r="L22" s="87">
        <f t="shared" ca="1" si="2"/>
        <v>0</v>
      </c>
      <c r="M22" s="87">
        <f t="shared" ca="1" si="2"/>
        <v>0</v>
      </c>
      <c r="N22" s="87">
        <f t="shared" ca="1" si="2"/>
        <v>0</v>
      </c>
      <c r="O22" s="87">
        <f t="shared" ca="1" si="2"/>
        <v>0</v>
      </c>
    </row>
    <row r="23" spans="1:15" x14ac:dyDescent="0.2">
      <c r="A23" s="75"/>
      <c r="B23" s="69">
        <f t="shared" ca="1" si="1"/>
        <v>0</v>
      </c>
      <c r="C23" s="92">
        <f>EOMONTH(C22,12)</f>
        <v>43281</v>
      </c>
      <c r="D23" s="93">
        <f t="shared" ca="1" si="2"/>
        <v>0</v>
      </c>
      <c r="E23" s="87">
        <f t="shared" ca="1" si="2"/>
        <v>0</v>
      </c>
      <c r="F23" s="87">
        <f t="shared" ca="1" si="2"/>
        <v>0</v>
      </c>
      <c r="G23" s="87">
        <f t="shared" ca="1" si="2"/>
        <v>0</v>
      </c>
      <c r="H23" s="87">
        <f t="shared" ca="1" si="2"/>
        <v>0</v>
      </c>
      <c r="I23" s="87">
        <f t="shared" ca="1" si="2"/>
        <v>0</v>
      </c>
      <c r="J23" s="87">
        <f t="shared" ca="1" si="2"/>
        <v>0</v>
      </c>
      <c r="K23" s="87">
        <f t="shared" ca="1" si="2"/>
        <v>0</v>
      </c>
      <c r="L23" s="87">
        <f t="shared" ca="1" si="2"/>
        <v>0</v>
      </c>
      <c r="M23" s="87">
        <f t="shared" ca="1" si="2"/>
        <v>0</v>
      </c>
      <c r="N23" s="87">
        <f t="shared" ca="1" si="2"/>
        <v>0</v>
      </c>
      <c r="O23" s="87">
        <f t="shared" ca="1" si="2"/>
        <v>0</v>
      </c>
    </row>
    <row r="24" spans="1:15" x14ac:dyDescent="0.2">
      <c r="A24" s="75"/>
      <c r="B24" s="69">
        <f t="shared" ca="1" si="1"/>
        <v>7706332.5999999996</v>
      </c>
      <c r="C24" s="92">
        <f t="shared" ref="C24:C42" si="3">EOMONTH(C23,12)</f>
        <v>43646</v>
      </c>
      <c r="D24" s="93">
        <f t="shared" ca="1" si="2"/>
        <v>7706332.5999999996</v>
      </c>
      <c r="E24" s="87">
        <f t="shared" ca="1" si="2"/>
        <v>0</v>
      </c>
      <c r="F24" s="87">
        <f t="shared" ca="1" si="2"/>
        <v>0</v>
      </c>
      <c r="G24" s="87">
        <f t="shared" ca="1" si="2"/>
        <v>0</v>
      </c>
      <c r="H24" s="87">
        <f t="shared" ca="1" si="2"/>
        <v>0</v>
      </c>
      <c r="I24" s="87">
        <f t="shared" ca="1" si="2"/>
        <v>0</v>
      </c>
      <c r="J24" s="87">
        <f t="shared" ca="1" si="2"/>
        <v>0</v>
      </c>
      <c r="K24" s="87">
        <f t="shared" ca="1" si="2"/>
        <v>0</v>
      </c>
      <c r="L24" s="87">
        <f t="shared" ca="1" si="2"/>
        <v>0</v>
      </c>
      <c r="M24" s="87">
        <f t="shared" ca="1" si="2"/>
        <v>0</v>
      </c>
      <c r="N24" s="87">
        <f t="shared" ca="1" si="2"/>
        <v>0</v>
      </c>
      <c r="O24" s="87">
        <f t="shared" ca="1" si="2"/>
        <v>0</v>
      </c>
    </row>
    <row r="25" spans="1:15" x14ac:dyDescent="0.2">
      <c r="A25" s="75"/>
      <c r="B25" s="69">
        <f t="shared" ca="1" si="1"/>
        <v>281189.978</v>
      </c>
      <c r="C25" s="92">
        <f t="shared" si="3"/>
        <v>44012</v>
      </c>
      <c r="D25" s="93">
        <f t="shared" ca="1" si="2"/>
        <v>281189.978</v>
      </c>
      <c r="E25" s="87">
        <f t="shared" ca="1" si="2"/>
        <v>0</v>
      </c>
      <c r="F25" s="87">
        <f t="shared" ca="1" si="2"/>
        <v>0</v>
      </c>
      <c r="G25" s="87">
        <f t="shared" ca="1" si="2"/>
        <v>0</v>
      </c>
      <c r="H25" s="87">
        <f t="shared" ca="1" si="2"/>
        <v>0</v>
      </c>
      <c r="I25" s="87">
        <f t="shared" ca="1" si="2"/>
        <v>0</v>
      </c>
      <c r="J25" s="87">
        <f t="shared" ca="1" si="2"/>
        <v>0</v>
      </c>
      <c r="K25" s="87">
        <f t="shared" ca="1" si="2"/>
        <v>0</v>
      </c>
      <c r="L25" s="87">
        <f t="shared" ca="1" si="2"/>
        <v>0</v>
      </c>
      <c r="M25" s="87">
        <f t="shared" ca="1" si="2"/>
        <v>0</v>
      </c>
      <c r="N25" s="87">
        <f t="shared" ca="1" si="2"/>
        <v>0</v>
      </c>
      <c r="O25" s="87">
        <f t="shared" ca="1" si="2"/>
        <v>0</v>
      </c>
    </row>
    <row r="26" spans="1:15" x14ac:dyDescent="0.2">
      <c r="A26" s="75"/>
      <c r="B26" s="69">
        <f t="shared" ca="1" si="1"/>
        <v>-289625.67733999999</v>
      </c>
      <c r="C26" s="92">
        <f t="shared" si="3"/>
        <v>44377</v>
      </c>
      <c r="D26" s="93">
        <f t="shared" ca="1" si="2"/>
        <v>-289625.67733999999</v>
      </c>
      <c r="E26" s="87">
        <f t="shared" ca="1" si="2"/>
        <v>0</v>
      </c>
      <c r="F26" s="87">
        <f t="shared" ca="1" si="2"/>
        <v>0</v>
      </c>
      <c r="G26" s="87">
        <f t="shared" ca="1" si="2"/>
        <v>0</v>
      </c>
      <c r="H26" s="87">
        <f t="shared" ca="1" si="2"/>
        <v>0</v>
      </c>
      <c r="I26" s="87">
        <f t="shared" ca="1" si="2"/>
        <v>0</v>
      </c>
      <c r="J26" s="87">
        <f t="shared" ca="1" si="2"/>
        <v>0</v>
      </c>
      <c r="K26" s="87">
        <f t="shared" ca="1" si="2"/>
        <v>0</v>
      </c>
      <c r="L26" s="87">
        <f t="shared" ca="1" si="2"/>
        <v>0</v>
      </c>
      <c r="M26" s="87">
        <f t="shared" ca="1" si="2"/>
        <v>0</v>
      </c>
      <c r="N26" s="87">
        <f t="shared" ca="1" si="2"/>
        <v>0</v>
      </c>
      <c r="O26" s="87">
        <f t="shared" ca="1" si="2"/>
        <v>0</v>
      </c>
    </row>
    <row r="27" spans="1:15" x14ac:dyDescent="0.2">
      <c r="A27" s="75"/>
      <c r="B27" s="69">
        <f t="shared" ca="1" si="1"/>
        <v>330936.90701979998</v>
      </c>
      <c r="C27" s="92">
        <f t="shared" si="3"/>
        <v>44742</v>
      </c>
      <c r="D27" s="93">
        <f t="shared" ca="1" si="2"/>
        <v>330936.90701979998</v>
      </c>
      <c r="E27" s="93">
        <f t="shared" ca="1" si="2"/>
        <v>0</v>
      </c>
      <c r="F27" s="87">
        <f t="shared" ca="1" si="2"/>
        <v>0</v>
      </c>
      <c r="G27" s="87">
        <f t="shared" ca="1" si="2"/>
        <v>0</v>
      </c>
      <c r="H27" s="87">
        <f t="shared" ca="1" si="2"/>
        <v>0</v>
      </c>
      <c r="I27" s="87">
        <f t="shared" ca="1" si="2"/>
        <v>0</v>
      </c>
      <c r="J27" s="87">
        <f t="shared" ca="1" si="2"/>
        <v>0</v>
      </c>
      <c r="K27" s="87">
        <f t="shared" ca="1" si="2"/>
        <v>0</v>
      </c>
      <c r="L27" s="87">
        <f t="shared" ca="1" si="2"/>
        <v>0</v>
      </c>
      <c r="M27" s="87">
        <f t="shared" ca="1" si="2"/>
        <v>0</v>
      </c>
      <c r="N27" s="87">
        <f t="shared" ca="1" si="2"/>
        <v>0</v>
      </c>
      <c r="O27" s="87">
        <f t="shared" ca="1" si="2"/>
        <v>0</v>
      </c>
    </row>
    <row r="28" spans="1:15" x14ac:dyDescent="0.2">
      <c r="A28" s="75"/>
      <c r="B28" s="69">
        <f t="shared" ca="1" si="1"/>
        <v>-340865.01423039398</v>
      </c>
      <c r="C28" s="92">
        <f t="shared" si="3"/>
        <v>45107</v>
      </c>
      <c r="D28" s="93">
        <f t="shared" ca="1" si="2"/>
        <v>-340865.01423039398</v>
      </c>
      <c r="E28" s="87">
        <f t="shared" ca="1" si="2"/>
        <v>0</v>
      </c>
      <c r="F28" s="87">
        <f t="shared" ca="1" si="2"/>
        <v>0</v>
      </c>
      <c r="G28" s="87">
        <f t="shared" ca="1" si="2"/>
        <v>0</v>
      </c>
      <c r="H28" s="87">
        <f t="shared" ca="1" si="2"/>
        <v>0</v>
      </c>
      <c r="I28" s="87">
        <f t="shared" ca="1" si="2"/>
        <v>0</v>
      </c>
      <c r="J28" s="87">
        <f t="shared" ca="1" si="2"/>
        <v>0</v>
      </c>
      <c r="K28" s="87">
        <f t="shared" ca="1" si="2"/>
        <v>0</v>
      </c>
      <c r="L28" s="87">
        <f t="shared" ca="1" si="2"/>
        <v>0</v>
      </c>
      <c r="M28" s="87">
        <f t="shared" ca="1" si="2"/>
        <v>0</v>
      </c>
      <c r="N28" s="87">
        <f t="shared" ca="1" si="2"/>
        <v>0</v>
      </c>
      <c r="O28" s="87">
        <f t="shared" ca="1" si="2"/>
        <v>0</v>
      </c>
    </row>
    <row r="29" spans="1:15" x14ac:dyDescent="0.2">
      <c r="A29" s="75"/>
      <c r="B29" s="69">
        <f t="shared" ca="1" si="1"/>
        <v>280639.06380348216</v>
      </c>
      <c r="C29" s="92">
        <f t="shared" si="3"/>
        <v>45473</v>
      </c>
      <c r="D29" s="93">
        <f t="shared" ca="1" si="2"/>
        <v>280639.06380348216</v>
      </c>
      <c r="E29" s="87">
        <f t="shared" ca="1" si="2"/>
        <v>0</v>
      </c>
      <c r="F29" s="87">
        <f t="shared" ca="1" si="2"/>
        <v>0</v>
      </c>
      <c r="G29" s="87">
        <f t="shared" ca="1" si="2"/>
        <v>0</v>
      </c>
      <c r="H29" s="87">
        <f t="shared" ca="1" si="2"/>
        <v>0</v>
      </c>
      <c r="I29" s="87">
        <f t="shared" ca="1" si="2"/>
        <v>0</v>
      </c>
      <c r="J29" s="87">
        <f t="shared" ca="1" si="2"/>
        <v>0</v>
      </c>
      <c r="K29" s="87">
        <f t="shared" ca="1" si="2"/>
        <v>0</v>
      </c>
      <c r="L29" s="87">
        <f t="shared" ca="1" si="2"/>
        <v>0</v>
      </c>
      <c r="M29" s="87">
        <f t="shared" ca="1" si="2"/>
        <v>0</v>
      </c>
      <c r="N29" s="87">
        <f t="shared" ca="1" si="2"/>
        <v>0</v>
      </c>
      <c r="O29" s="87">
        <f t="shared" ca="1" si="2"/>
        <v>0</v>
      </c>
    </row>
    <row r="30" spans="1:15" x14ac:dyDescent="0.2">
      <c r="A30" s="75"/>
      <c r="B30" s="69">
        <f t="shared" ca="1" si="1"/>
        <v>0</v>
      </c>
      <c r="C30" s="92">
        <f t="shared" si="3"/>
        <v>45838</v>
      </c>
      <c r="D30" s="93">
        <f t="shared" ca="1" si="2"/>
        <v>0</v>
      </c>
      <c r="E30" s="87">
        <f t="shared" ca="1" si="2"/>
        <v>0</v>
      </c>
      <c r="F30" s="87">
        <f t="shared" ca="1" si="2"/>
        <v>0</v>
      </c>
      <c r="G30" s="87">
        <f t="shared" ca="1" si="2"/>
        <v>0</v>
      </c>
      <c r="H30" s="87">
        <f t="shared" ca="1" si="2"/>
        <v>0</v>
      </c>
      <c r="I30" s="87">
        <f t="shared" ca="1" si="2"/>
        <v>0</v>
      </c>
      <c r="J30" s="87">
        <f t="shared" ca="1" si="2"/>
        <v>0</v>
      </c>
      <c r="K30" s="87">
        <f t="shared" ca="1" si="2"/>
        <v>0</v>
      </c>
      <c r="L30" s="87">
        <f t="shared" ca="1" si="2"/>
        <v>0</v>
      </c>
      <c r="M30" s="87">
        <f t="shared" ca="1" si="2"/>
        <v>0</v>
      </c>
      <c r="N30" s="87">
        <f t="shared" ca="1" si="2"/>
        <v>0</v>
      </c>
      <c r="O30" s="87">
        <f t="shared" ca="1" si="2"/>
        <v>0</v>
      </c>
    </row>
    <row r="31" spans="1:15" x14ac:dyDescent="0.2">
      <c r="A31" s="75"/>
      <c r="B31" s="69">
        <f t="shared" ca="1" si="1"/>
        <v>-89843.039286264437</v>
      </c>
      <c r="C31" s="92">
        <f t="shared" si="3"/>
        <v>46203</v>
      </c>
      <c r="D31" s="93">
        <f t="shared" ca="1" si="2"/>
        <v>-89843.039286264437</v>
      </c>
      <c r="E31" s="87">
        <f t="shared" ca="1" si="2"/>
        <v>0</v>
      </c>
      <c r="F31" s="87">
        <f t="shared" ca="1" si="2"/>
        <v>0</v>
      </c>
      <c r="G31" s="87">
        <f t="shared" ca="1" si="2"/>
        <v>0</v>
      </c>
      <c r="H31" s="87">
        <f t="shared" ca="1" si="2"/>
        <v>0</v>
      </c>
      <c r="I31" s="87">
        <f t="shared" ca="1" si="2"/>
        <v>0</v>
      </c>
      <c r="J31" s="87">
        <f t="shared" ca="1" si="2"/>
        <v>0</v>
      </c>
      <c r="K31" s="87">
        <f t="shared" ca="1" si="2"/>
        <v>0</v>
      </c>
      <c r="L31" s="87">
        <f t="shared" ca="1" si="2"/>
        <v>0</v>
      </c>
      <c r="M31" s="87">
        <f t="shared" ca="1" si="2"/>
        <v>0</v>
      </c>
      <c r="N31" s="87">
        <f t="shared" ca="1" si="2"/>
        <v>0</v>
      </c>
      <c r="O31" s="87">
        <f t="shared" ca="1" si="2"/>
        <v>0</v>
      </c>
    </row>
    <row r="32" spans="1:15" x14ac:dyDescent="0.2">
      <c r="A32" s="75"/>
      <c r="B32" s="69">
        <f t="shared" ca="1" si="1"/>
        <v>0</v>
      </c>
      <c r="C32" s="92">
        <f t="shared" si="3"/>
        <v>46568</v>
      </c>
      <c r="D32" s="93">
        <f t="shared" ref="D32:O41" ca="1" si="4">IFERROR(SUMIFS(INDIRECT("'" &amp; D$3 &amp; "'!" &amp; D$13),INDIRECT("'" &amp; D$3 &amp; "'!" &amp; D$11),$C32)+SUMIFS(INDIRECT("'" &amp; D$3 &amp; "'!" &amp; D$14),INDIRECT("'" &amp; D$3 &amp; "'!" &amp; D$11),$C32),0)</f>
        <v>0</v>
      </c>
      <c r="E32" s="87">
        <f t="shared" ca="1" si="4"/>
        <v>0</v>
      </c>
      <c r="F32" s="87">
        <f t="shared" ca="1" si="4"/>
        <v>0</v>
      </c>
      <c r="G32" s="87">
        <f t="shared" ca="1" si="4"/>
        <v>0</v>
      </c>
      <c r="H32" s="87">
        <f t="shared" ca="1" si="4"/>
        <v>0</v>
      </c>
      <c r="I32" s="87">
        <f t="shared" ca="1" si="4"/>
        <v>0</v>
      </c>
      <c r="J32" s="87">
        <f t="shared" ca="1" si="4"/>
        <v>0</v>
      </c>
      <c r="K32" s="87">
        <f t="shared" ca="1" si="4"/>
        <v>0</v>
      </c>
      <c r="L32" s="87">
        <f t="shared" ca="1" si="4"/>
        <v>0</v>
      </c>
      <c r="M32" s="87">
        <f t="shared" ca="1" si="4"/>
        <v>0</v>
      </c>
      <c r="N32" s="87">
        <f t="shared" ca="1" si="4"/>
        <v>0</v>
      </c>
      <c r="O32" s="87">
        <f t="shared" ca="1" si="4"/>
        <v>0</v>
      </c>
    </row>
    <row r="33" spans="1:15" x14ac:dyDescent="0.2">
      <c r="A33" s="75"/>
      <c r="B33" s="69">
        <f t="shared" ca="1" si="1"/>
        <v>0</v>
      </c>
      <c r="C33" s="92">
        <f t="shared" si="3"/>
        <v>46934</v>
      </c>
      <c r="D33" s="93">
        <f t="shared" ca="1" si="4"/>
        <v>0</v>
      </c>
      <c r="E33" s="87">
        <f t="shared" ca="1" si="4"/>
        <v>0</v>
      </c>
      <c r="F33" s="87">
        <f t="shared" ca="1" si="4"/>
        <v>0</v>
      </c>
      <c r="G33" s="87">
        <f t="shared" ca="1" si="4"/>
        <v>0</v>
      </c>
      <c r="H33" s="87">
        <f t="shared" ca="1" si="4"/>
        <v>0</v>
      </c>
      <c r="I33" s="87">
        <f t="shared" ca="1" si="4"/>
        <v>0</v>
      </c>
      <c r="J33" s="87">
        <f t="shared" ca="1" si="4"/>
        <v>0</v>
      </c>
      <c r="K33" s="87">
        <f t="shared" ca="1" si="4"/>
        <v>0</v>
      </c>
      <c r="L33" s="87">
        <f t="shared" ca="1" si="4"/>
        <v>0</v>
      </c>
      <c r="M33" s="87">
        <f t="shared" ca="1" si="4"/>
        <v>0</v>
      </c>
      <c r="N33" s="87">
        <f t="shared" ca="1" si="4"/>
        <v>0</v>
      </c>
      <c r="O33" s="87">
        <f t="shared" ca="1" si="4"/>
        <v>0</v>
      </c>
    </row>
    <row r="34" spans="1:15" x14ac:dyDescent="0.2">
      <c r="A34" s="75"/>
      <c r="B34" s="69">
        <f t="shared" ca="1" si="1"/>
        <v>0</v>
      </c>
      <c r="C34" s="92">
        <f t="shared" si="3"/>
        <v>47299</v>
      </c>
      <c r="D34" s="93">
        <f t="shared" ca="1" si="4"/>
        <v>0</v>
      </c>
      <c r="E34" s="87">
        <f t="shared" ca="1" si="4"/>
        <v>0</v>
      </c>
      <c r="F34" s="87">
        <f t="shared" ca="1" si="4"/>
        <v>0</v>
      </c>
      <c r="G34" s="87">
        <f t="shared" ca="1" si="4"/>
        <v>0</v>
      </c>
      <c r="H34" s="87">
        <f t="shared" ca="1" si="4"/>
        <v>0</v>
      </c>
      <c r="I34" s="87">
        <f t="shared" ca="1" si="4"/>
        <v>0</v>
      </c>
      <c r="J34" s="87">
        <f t="shared" ca="1" si="4"/>
        <v>0</v>
      </c>
      <c r="K34" s="87">
        <f t="shared" ca="1" si="4"/>
        <v>0</v>
      </c>
      <c r="L34" s="87">
        <f t="shared" ca="1" si="4"/>
        <v>0</v>
      </c>
      <c r="M34" s="87">
        <f t="shared" ca="1" si="4"/>
        <v>0</v>
      </c>
      <c r="N34" s="87">
        <f t="shared" ca="1" si="4"/>
        <v>0</v>
      </c>
      <c r="O34" s="87">
        <f t="shared" ca="1" si="4"/>
        <v>0</v>
      </c>
    </row>
    <row r="35" spans="1:15" x14ac:dyDescent="0.2">
      <c r="A35" s="75"/>
      <c r="B35" s="69">
        <f t="shared" ca="1" si="1"/>
        <v>-7878764.8179666232</v>
      </c>
      <c r="C35" s="92">
        <f t="shared" si="3"/>
        <v>47664</v>
      </c>
      <c r="D35" s="93">
        <f t="shared" ca="1" si="4"/>
        <v>-7878764.8179666232</v>
      </c>
      <c r="E35" s="87">
        <f t="shared" ca="1" si="4"/>
        <v>0</v>
      </c>
      <c r="F35" s="87">
        <f t="shared" ca="1" si="4"/>
        <v>0</v>
      </c>
      <c r="G35" s="87">
        <f t="shared" ca="1" si="4"/>
        <v>0</v>
      </c>
      <c r="H35" s="87">
        <f t="shared" ca="1" si="4"/>
        <v>0</v>
      </c>
      <c r="I35" s="87">
        <f t="shared" ca="1" si="4"/>
        <v>0</v>
      </c>
      <c r="J35" s="87">
        <f t="shared" ca="1" si="4"/>
        <v>0</v>
      </c>
      <c r="K35" s="87">
        <f t="shared" ca="1" si="4"/>
        <v>0</v>
      </c>
      <c r="L35" s="87">
        <f t="shared" ca="1" si="4"/>
        <v>0</v>
      </c>
      <c r="M35" s="87">
        <f t="shared" ca="1" si="4"/>
        <v>0</v>
      </c>
      <c r="N35" s="87">
        <f t="shared" ca="1" si="4"/>
        <v>0</v>
      </c>
      <c r="O35" s="87">
        <f t="shared" ca="1" si="4"/>
        <v>0</v>
      </c>
    </row>
    <row r="36" spans="1:15" x14ac:dyDescent="0.2">
      <c r="A36" s="75"/>
      <c r="B36" s="69">
        <f t="shared" ca="1" si="1"/>
        <v>0</v>
      </c>
      <c r="C36" s="92">
        <f t="shared" si="3"/>
        <v>48029</v>
      </c>
      <c r="D36" s="93">
        <f t="shared" ca="1" si="4"/>
        <v>0</v>
      </c>
      <c r="E36" s="87">
        <f t="shared" ca="1" si="4"/>
        <v>0</v>
      </c>
      <c r="F36" s="87">
        <f t="shared" ca="1" si="4"/>
        <v>0</v>
      </c>
      <c r="G36" s="87">
        <f t="shared" ca="1" si="4"/>
        <v>0</v>
      </c>
      <c r="H36" s="87">
        <f t="shared" ca="1" si="4"/>
        <v>0</v>
      </c>
      <c r="I36" s="87">
        <f t="shared" ca="1" si="4"/>
        <v>0</v>
      </c>
      <c r="J36" s="87">
        <f t="shared" ca="1" si="4"/>
        <v>0</v>
      </c>
      <c r="K36" s="87">
        <f t="shared" ca="1" si="4"/>
        <v>0</v>
      </c>
      <c r="L36" s="87">
        <f t="shared" ca="1" si="4"/>
        <v>0</v>
      </c>
      <c r="M36" s="87">
        <f t="shared" ca="1" si="4"/>
        <v>0</v>
      </c>
      <c r="N36" s="87">
        <f t="shared" ca="1" si="4"/>
        <v>0</v>
      </c>
      <c r="O36" s="87">
        <f t="shared" ca="1" si="4"/>
        <v>0</v>
      </c>
    </row>
    <row r="37" spans="1:15" x14ac:dyDescent="0.2">
      <c r="A37" s="75"/>
      <c r="B37" s="69">
        <f t="shared" ca="1" si="1"/>
        <v>0</v>
      </c>
      <c r="C37" s="92">
        <f t="shared" si="3"/>
        <v>48395</v>
      </c>
      <c r="D37" s="93">
        <f t="shared" ca="1" si="4"/>
        <v>0</v>
      </c>
      <c r="E37" s="87">
        <f t="shared" ca="1" si="4"/>
        <v>0</v>
      </c>
      <c r="F37" s="87">
        <f t="shared" ca="1" si="4"/>
        <v>0</v>
      </c>
      <c r="G37" s="87">
        <f t="shared" ca="1" si="4"/>
        <v>0</v>
      </c>
      <c r="H37" s="87">
        <f t="shared" ca="1" si="4"/>
        <v>0</v>
      </c>
      <c r="I37" s="87">
        <f t="shared" ca="1" si="4"/>
        <v>0</v>
      </c>
      <c r="J37" s="87">
        <f t="shared" ca="1" si="4"/>
        <v>0</v>
      </c>
      <c r="K37" s="87">
        <f t="shared" ca="1" si="4"/>
        <v>0</v>
      </c>
      <c r="L37" s="87">
        <f t="shared" ca="1" si="4"/>
        <v>0</v>
      </c>
      <c r="M37" s="87">
        <f t="shared" ca="1" si="4"/>
        <v>0</v>
      </c>
      <c r="N37" s="87">
        <f t="shared" ca="1" si="4"/>
        <v>0</v>
      </c>
      <c r="O37" s="87">
        <f t="shared" ca="1" si="4"/>
        <v>0</v>
      </c>
    </row>
    <row r="38" spans="1:15" x14ac:dyDescent="0.2">
      <c r="A38" s="75"/>
      <c r="B38" s="69">
        <f t="shared" ca="1" si="1"/>
        <v>0</v>
      </c>
      <c r="C38" s="92">
        <f t="shared" si="3"/>
        <v>48760</v>
      </c>
      <c r="D38" s="93">
        <f t="shared" ca="1" si="4"/>
        <v>0</v>
      </c>
      <c r="E38" s="87">
        <f t="shared" ca="1" si="4"/>
        <v>0</v>
      </c>
      <c r="F38" s="87">
        <f t="shared" ca="1" si="4"/>
        <v>0</v>
      </c>
      <c r="G38" s="87">
        <f t="shared" ca="1" si="4"/>
        <v>0</v>
      </c>
      <c r="H38" s="87">
        <f t="shared" ca="1" si="4"/>
        <v>0</v>
      </c>
      <c r="I38" s="87">
        <f t="shared" ca="1" si="4"/>
        <v>0</v>
      </c>
      <c r="J38" s="87">
        <f t="shared" ca="1" si="4"/>
        <v>0</v>
      </c>
      <c r="K38" s="87">
        <f t="shared" ca="1" si="4"/>
        <v>0</v>
      </c>
      <c r="L38" s="87">
        <f t="shared" ca="1" si="4"/>
        <v>0</v>
      </c>
      <c r="M38" s="87">
        <f t="shared" ca="1" si="4"/>
        <v>0</v>
      </c>
      <c r="N38" s="87">
        <f t="shared" ca="1" si="4"/>
        <v>0</v>
      </c>
      <c r="O38" s="87">
        <f t="shared" ca="1" si="4"/>
        <v>0</v>
      </c>
    </row>
    <row r="39" spans="1:15" hidden="1" outlineLevel="1" x14ac:dyDescent="0.2">
      <c r="A39" s="75"/>
      <c r="B39" s="69">
        <f t="shared" ca="1" si="1"/>
        <v>0</v>
      </c>
      <c r="C39" s="92">
        <f t="shared" si="3"/>
        <v>49125</v>
      </c>
      <c r="D39" s="93">
        <f t="shared" ca="1" si="4"/>
        <v>0</v>
      </c>
      <c r="E39" s="87">
        <f t="shared" ca="1" si="4"/>
        <v>0</v>
      </c>
      <c r="F39" s="87">
        <f t="shared" ca="1" si="4"/>
        <v>0</v>
      </c>
      <c r="G39" s="87">
        <f t="shared" ca="1" si="4"/>
        <v>0</v>
      </c>
      <c r="H39" s="87">
        <f t="shared" ca="1" si="4"/>
        <v>0</v>
      </c>
      <c r="I39" s="87">
        <f t="shared" ca="1" si="4"/>
        <v>0</v>
      </c>
      <c r="J39" s="87">
        <f t="shared" ca="1" si="4"/>
        <v>0</v>
      </c>
      <c r="K39" s="87">
        <f t="shared" ca="1" si="4"/>
        <v>0</v>
      </c>
      <c r="L39" s="87">
        <f t="shared" ca="1" si="4"/>
        <v>0</v>
      </c>
      <c r="M39" s="87">
        <f t="shared" ca="1" si="4"/>
        <v>0</v>
      </c>
      <c r="N39" s="87">
        <f t="shared" ca="1" si="4"/>
        <v>0</v>
      </c>
      <c r="O39" s="87">
        <f t="shared" ca="1" si="4"/>
        <v>0</v>
      </c>
    </row>
    <row r="40" spans="1:15" hidden="1" outlineLevel="1" x14ac:dyDescent="0.2">
      <c r="A40" s="75"/>
      <c r="B40" s="69">
        <f t="shared" ca="1" si="1"/>
        <v>0</v>
      </c>
      <c r="C40" s="92">
        <f t="shared" si="3"/>
        <v>49490</v>
      </c>
      <c r="D40" s="93">
        <f t="shared" ca="1" si="4"/>
        <v>0</v>
      </c>
      <c r="E40" s="87">
        <f t="shared" ca="1" si="4"/>
        <v>0</v>
      </c>
      <c r="F40" s="87">
        <f t="shared" ca="1" si="4"/>
        <v>0</v>
      </c>
      <c r="G40" s="87">
        <f t="shared" ca="1" si="4"/>
        <v>0</v>
      </c>
      <c r="H40" s="87">
        <f t="shared" ca="1" si="4"/>
        <v>0</v>
      </c>
      <c r="I40" s="87">
        <f t="shared" ca="1" si="4"/>
        <v>0</v>
      </c>
      <c r="J40" s="87">
        <f t="shared" ca="1" si="4"/>
        <v>0</v>
      </c>
      <c r="K40" s="87">
        <f t="shared" ca="1" si="4"/>
        <v>0</v>
      </c>
      <c r="L40" s="87">
        <f t="shared" ca="1" si="4"/>
        <v>0</v>
      </c>
      <c r="M40" s="87">
        <f t="shared" ca="1" si="4"/>
        <v>0</v>
      </c>
      <c r="N40" s="87">
        <f t="shared" ca="1" si="4"/>
        <v>0</v>
      </c>
      <c r="O40" s="87">
        <f t="shared" ca="1" si="4"/>
        <v>0</v>
      </c>
    </row>
    <row r="41" spans="1:15" hidden="1" outlineLevel="1" x14ac:dyDescent="0.2">
      <c r="A41" s="75"/>
      <c r="B41" s="69">
        <f t="shared" ca="1" si="1"/>
        <v>0</v>
      </c>
      <c r="C41" s="92">
        <f t="shared" si="3"/>
        <v>49856</v>
      </c>
      <c r="D41" s="93">
        <f t="shared" ca="1" si="4"/>
        <v>0</v>
      </c>
      <c r="E41" s="87">
        <f t="shared" ca="1" si="4"/>
        <v>0</v>
      </c>
      <c r="F41" s="87">
        <f t="shared" ca="1" si="4"/>
        <v>0</v>
      </c>
      <c r="G41" s="87">
        <f t="shared" ca="1" si="4"/>
        <v>0</v>
      </c>
      <c r="H41" s="87">
        <f t="shared" ca="1" si="4"/>
        <v>0</v>
      </c>
      <c r="I41" s="87">
        <f t="shared" ca="1" si="4"/>
        <v>0</v>
      </c>
      <c r="J41" s="87">
        <f t="shared" ca="1" si="4"/>
        <v>0</v>
      </c>
      <c r="K41" s="87">
        <f t="shared" ca="1" si="4"/>
        <v>0</v>
      </c>
      <c r="L41" s="87">
        <f t="shared" ca="1" si="4"/>
        <v>0</v>
      </c>
      <c r="M41" s="87">
        <f t="shared" ca="1" si="4"/>
        <v>0</v>
      </c>
      <c r="N41" s="87">
        <f t="shared" ca="1" si="4"/>
        <v>0</v>
      </c>
      <c r="O41" s="87">
        <f t="shared" ca="1" si="4"/>
        <v>0</v>
      </c>
    </row>
    <row r="42" spans="1:15" hidden="1" outlineLevel="1" x14ac:dyDescent="0.2">
      <c r="A42" s="75"/>
      <c r="B42" s="69">
        <f t="shared" ca="1" si="1"/>
        <v>0</v>
      </c>
      <c r="C42" s="92">
        <f t="shared" si="3"/>
        <v>50221</v>
      </c>
      <c r="D42" s="93">
        <f t="shared" ref="D42:O51" ca="1" si="5">IFERROR(SUMIFS(INDIRECT("'" &amp; D$3 &amp; "'!" &amp; D$13),INDIRECT("'" &amp; D$3 &amp; "'!" &amp; D$11),$C42)+SUMIFS(INDIRECT("'" &amp; D$3 &amp; "'!" &amp; D$14),INDIRECT("'" &amp; D$3 &amp; "'!" &amp; D$11),$C42),0)</f>
        <v>0</v>
      </c>
      <c r="E42" s="87">
        <f t="shared" ca="1" si="5"/>
        <v>0</v>
      </c>
      <c r="F42" s="87">
        <f t="shared" ca="1" si="5"/>
        <v>0</v>
      </c>
      <c r="G42" s="87">
        <f t="shared" ca="1" si="5"/>
        <v>0</v>
      </c>
      <c r="H42" s="87">
        <f t="shared" ca="1" si="5"/>
        <v>0</v>
      </c>
      <c r="I42" s="87">
        <f t="shared" ca="1" si="5"/>
        <v>0</v>
      </c>
      <c r="J42" s="87">
        <f t="shared" ca="1" si="5"/>
        <v>0</v>
      </c>
      <c r="K42" s="87">
        <f t="shared" ca="1" si="5"/>
        <v>0</v>
      </c>
      <c r="L42" s="87">
        <f t="shared" ca="1" si="5"/>
        <v>0</v>
      </c>
      <c r="M42" s="87">
        <f t="shared" ca="1" si="5"/>
        <v>0</v>
      </c>
      <c r="N42" s="87">
        <f t="shared" ca="1" si="5"/>
        <v>0</v>
      </c>
      <c r="O42" s="87">
        <f t="shared" ca="1" si="5"/>
        <v>0</v>
      </c>
    </row>
    <row r="43" spans="1:15" hidden="1" outlineLevel="1" x14ac:dyDescent="0.2">
      <c r="A43" s="75"/>
      <c r="B43" s="69">
        <f t="shared" ref="B43:B52" ca="1" si="6">SUM(D43:WX43)</f>
        <v>0</v>
      </c>
      <c r="C43" s="92">
        <f t="shared" ref="C43:C52" si="7">EOMONTH(C42,12)</f>
        <v>50586</v>
      </c>
      <c r="D43" s="93">
        <f t="shared" ca="1" si="5"/>
        <v>0</v>
      </c>
      <c r="E43" s="87">
        <f t="shared" ca="1" si="5"/>
        <v>0</v>
      </c>
      <c r="F43" s="87">
        <f t="shared" ca="1" si="5"/>
        <v>0</v>
      </c>
      <c r="G43" s="87">
        <f t="shared" ca="1" si="5"/>
        <v>0</v>
      </c>
      <c r="H43" s="87">
        <f t="shared" ca="1" si="5"/>
        <v>0</v>
      </c>
      <c r="I43" s="87">
        <f t="shared" ca="1" si="5"/>
        <v>0</v>
      </c>
      <c r="J43" s="87">
        <f t="shared" ca="1" si="5"/>
        <v>0</v>
      </c>
      <c r="K43" s="87">
        <f t="shared" ca="1" si="5"/>
        <v>0</v>
      </c>
      <c r="L43" s="87">
        <f t="shared" ca="1" si="5"/>
        <v>0</v>
      </c>
      <c r="M43" s="87">
        <f t="shared" ca="1" si="5"/>
        <v>0</v>
      </c>
      <c r="N43" s="87">
        <f t="shared" ca="1" si="5"/>
        <v>0</v>
      </c>
      <c r="O43" s="87">
        <f t="shared" ca="1" si="5"/>
        <v>0</v>
      </c>
    </row>
    <row r="44" spans="1:15" hidden="1" outlineLevel="1" x14ac:dyDescent="0.2">
      <c r="A44" s="75"/>
      <c r="B44" s="69">
        <f t="shared" ca="1" si="6"/>
        <v>0</v>
      </c>
      <c r="C44" s="92">
        <f t="shared" si="7"/>
        <v>50951</v>
      </c>
      <c r="D44" s="93">
        <f t="shared" ca="1" si="5"/>
        <v>0</v>
      </c>
      <c r="E44" s="87">
        <f t="shared" ca="1" si="5"/>
        <v>0</v>
      </c>
      <c r="F44" s="87">
        <f t="shared" ca="1" si="5"/>
        <v>0</v>
      </c>
      <c r="G44" s="87">
        <f t="shared" ca="1" si="5"/>
        <v>0</v>
      </c>
      <c r="H44" s="87">
        <f t="shared" ca="1" si="5"/>
        <v>0</v>
      </c>
      <c r="I44" s="87">
        <f t="shared" ca="1" si="5"/>
        <v>0</v>
      </c>
      <c r="J44" s="87">
        <f t="shared" ca="1" si="5"/>
        <v>0</v>
      </c>
      <c r="K44" s="87">
        <f t="shared" ca="1" si="5"/>
        <v>0</v>
      </c>
      <c r="L44" s="87">
        <f t="shared" ca="1" si="5"/>
        <v>0</v>
      </c>
      <c r="M44" s="87">
        <f t="shared" ca="1" si="5"/>
        <v>0</v>
      </c>
      <c r="N44" s="87">
        <f t="shared" ca="1" si="5"/>
        <v>0</v>
      </c>
      <c r="O44" s="87">
        <f t="shared" ca="1" si="5"/>
        <v>0</v>
      </c>
    </row>
    <row r="45" spans="1:15" hidden="1" outlineLevel="1" x14ac:dyDescent="0.2">
      <c r="A45" s="75"/>
      <c r="B45" s="69">
        <f t="shared" ca="1" si="6"/>
        <v>0</v>
      </c>
      <c r="C45" s="92">
        <f t="shared" si="7"/>
        <v>51317</v>
      </c>
      <c r="D45" s="93">
        <f t="shared" ca="1" si="5"/>
        <v>0</v>
      </c>
      <c r="E45" s="87">
        <f t="shared" ca="1" si="5"/>
        <v>0</v>
      </c>
      <c r="F45" s="87">
        <f t="shared" ca="1" si="5"/>
        <v>0</v>
      </c>
      <c r="G45" s="87">
        <f t="shared" ca="1" si="5"/>
        <v>0</v>
      </c>
      <c r="H45" s="87">
        <f t="shared" ca="1" si="5"/>
        <v>0</v>
      </c>
      <c r="I45" s="87">
        <f t="shared" ca="1" si="5"/>
        <v>0</v>
      </c>
      <c r="J45" s="87">
        <f t="shared" ca="1" si="5"/>
        <v>0</v>
      </c>
      <c r="K45" s="87">
        <f t="shared" ca="1" si="5"/>
        <v>0</v>
      </c>
      <c r="L45" s="87">
        <f t="shared" ca="1" si="5"/>
        <v>0</v>
      </c>
      <c r="M45" s="87">
        <f t="shared" ca="1" si="5"/>
        <v>0</v>
      </c>
      <c r="N45" s="87">
        <f t="shared" ca="1" si="5"/>
        <v>0</v>
      </c>
      <c r="O45" s="87">
        <f t="shared" ca="1" si="5"/>
        <v>0</v>
      </c>
    </row>
    <row r="46" spans="1:15" hidden="1" outlineLevel="1" x14ac:dyDescent="0.2">
      <c r="A46" s="75"/>
      <c r="B46" s="69">
        <f t="shared" ca="1" si="6"/>
        <v>0</v>
      </c>
      <c r="C46" s="92">
        <f t="shared" si="7"/>
        <v>51682</v>
      </c>
      <c r="D46" s="93">
        <f t="shared" ca="1" si="5"/>
        <v>0</v>
      </c>
      <c r="E46" s="87">
        <f t="shared" ca="1" si="5"/>
        <v>0</v>
      </c>
      <c r="F46" s="87">
        <f t="shared" ca="1" si="5"/>
        <v>0</v>
      </c>
      <c r="G46" s="87">
        <f t="shared" ca="1" si="5"/>
        <v>0</v>
      </c>
      <c r="H46" s="87">
        <f t="shared" ca="1" si="5"/>
        <v>0</v>
      </c>
      <c r="I46" s="87">
        <f t="shared" ca="1" si="5"/>
        <v>0</v>
      </c>
      <c r="J46" s="87">
        <f t="shared" ca="1" si="5"/>
        <v>0</v>
      </c>
      <c r="K46" s="87">
        <f t="shared" ca="1" si="5"/>
        <v>0</v>
      </c>
      <c r="L46" s="87">
        <f t="shared" ca="1" si="5"/>
        <v>0</v>
      </c>
      <c r="M46" s="87">
        <f t="shared" ca="1" si="5"/>
        <v>0</v>
      </c>
      <c r="N46" s="87">
        <f t="shared" ca="1" si="5"/>
        <v>0</v>
      </c>
      <c r="O46" s="87">
        <f t="shared" ca="1" si="5"/>
        <v>0</v>
      </c>
    </row>
    <row r="47" spans="1:15" hidden="1" outlineLevel="1" x14ac:dyDescent="0.2">
      <c r="A47" s="75"/>
      <c r="B47" s="69">
        <f t="shared" ca="1" si="6"/>
        <v>0</v>
      </c>
      <c r="C47" s="92">
        <f t="shared" si="7"/>
        <v>52047</v>
      </c>
      <c r="D47" s="93">
        <f t="shared" ca="1" si="5"/>
        <v>0</v>
      </c>
      <c r="E47" s="87">
        <f t="shared" ca="1" si="5"/>
        <v>0</v>
      </c>
      <c r="F47" s="87">
        <f t="shared" ca="1" si="5"/>
        <v>0</v>
      </c>
      <c r="G47" s="87">
        <f t="shared" ca="1" si="5"/>
        <v>0</v>
      </c>
      <c r="H47" s="87">
        <f t="shared" ca="1" si="5"/>
        <v>0</v>
      </c>
      <c r="I47" s="87">
        <f t="shared" ca="1" si="5"/>
        <v>0</v>
      </c>
      <c r="J47" s="87">
        <f t="shared" ca="1" si="5"/>
        <v>0</v>
      </c>
      <c r="K47" s="87">
        <f t="shared" ca="1" si="5"/>
        <v>0</v>
      </c>
      <c r="L47" s="87">
        <f t="shared" ca="1" si="5"/>
        <v>0</v>
      </c>
      <c r="M47" s="87">
        <f t="shared" ca="1" si="5"/>
        <v>0</v>
      </c>
      <c r="N47" s="87">
        <f t="shared" ca="1" si="5"/>
        <v>0</v>
      </c>
      <c r="O47" s="87">
        <f t="shared" ca="1" si="5"/>
        <v>0</v>
      </c>
    </row>
    <row r="48" spans="1:15" hidden="1" outlineLevel="1" x14ac:dyDescent="0.2">
      <c r="A48" s="75"/>
      <c r="B48" s="69">
        <f t="shared" ca="1" si="6"/>
        <v>0</v>
      </c>
      <c r="C48" s="92">
        <f t="shared" si="7"/>
        <v>52412</v>
      </c>
      <c r="D48" s="93">
        <f t="shared" ca="1" si="5"/>
        <v>0</v>
      </c>
      <c r="E48" s="87">
        <f t="shared" ca="1" si="5"/>
        <v>0</v>
      </c>
      <c r="F48" s="87">
        <f t="shared" ca="1" si="5"/>
        <v>0</v>
      </c>
      <c r="G48" s="87">
        <f t="shared" ca="1" si="5"/>
        <v>0</v>
      </c>
      <c r="H48" s="87">
        <f t="shared" ca="1" si="5"/>
        <v>0</v>
      </c>
      <c r="I48" s="87">
        <f t="shared" ca="1" si="5"/>
        <v>0</v>
      </c>
      <c r="J48" s="87">
        <f t="shared" ca="1" si="5"/>
        <v>0</v>
      </c>
      <c r="K48" s="87">
        <f t="shared" ca="1" si="5"/>
        <v>0</v>
      </c>
      <c r="L48" s="87">
        <f t="shared" ca="1" si="5"/>
        <v>0</v>
      </c>
      <c r="M48" s="87">
        <f t="shared" ca="1" si="5"/>
        <v>0</v>
      </c>
      <c r="N48" s="87">
        <f t="shared" ca="1" si="5"/>
        <v>0</v>
      </c>
      <c r="O48" s="87">
        <f t="shared" ca="1" si="5"/>
        <v>0</v>
      </c>
    </row>
    <row r="49" spans="1:15" hidden="1" outlineLevel="1" x14ac:dyDescent="0.2">
      <c r="A49" s="75"/>
      <c r="B49" s="69">
        <f t="shared" ca="1" si="6"/>
        <v>0</v>
      </c>
      <c r="C49" s="92">
        <f t="shared" si="7"/>
        <v>52778</v>
      </c>
      <c r="D49" s="93">
        <f t="shared" ca="1" si="5"/>
        <v>0</v>
      </c>
      <c r="E49" s="87">
        <f t="shared" ca="1" si="5"/>
        <v>0</v>
      </c>
      <c r="F49" s="87">
        <f t="shared" ca="1" si="5"/>
        <v>0</v>
      </c>
      <c r="G49" s="87">
        <f t="shared" ca="1" si="5"/>
        <v>0</v>
      </c>
      <c r="H49" s="87">
        <f t="shared" ca="1" si="5"/>
        <v>0</v>
      </c>
      <c r="I49" s="87">
        <f t="shared" ca="1" si="5"/>
        <v>0</v>
      </c>
      <c r="J49" s="87">
        <f t="shared" ca="1" si="5"/>
        <v>0</v>
      </c>
      <c r="K49" s="87">
        <f t="shared" ca="1" si="5"/>
        <v>0</v>
      </c>
      <c r="L49" s="87">
        <f t="shared" ca="1" si="5"/>
        <v>0</v>
      </c>
      <c r="M49" s="87">
        <f t="shared" ca="1" si="5"/>
        <v>0</v>
      </c>
      <c r="N49" s="87">
        <f t="shared" ca="1" si="5"/>
        <v>0</v>
      </c>
      <c r="O49" s="87">
        <f t="shared" ca="1" si="5"/>
        <v>0</v>
      </c>
    </row>
    <row r="50" spans="1:15" hidden="1" outlineLevel="1" x14ac:dyDescent="0.2">
      <c r="A50" s="75"/>
      <c r="B50" s="69">
        <f t="shared" ca="1" si="6"/>
        <v>0</v>
      </c>
      <c r="C50" s="92">
        <f t="shared" si="7"/>
        <v>53143</v>
      </c>
      <c r="D50" s="93">
        <f t="shared" ca="1" si="5"/>
        <v>0</v>
      </c>
      <c r="E50" s="87">
        <f t="shared" ca="1" si="5"/>
        <v>0</v>
      </c>
      <c r="F50" s="87">
        <f t="shared" ca="1" si="5"/>
        <v>0</v>
      </c>
      <c r="G50" s="87">
        <f t="shared" ca="1" si="5"/>
        <v>0</v>
      </c>
      <c r="H50" s="87">
        <f t="shared" ca="1" si="5"/>
        <v>0</v>
      </c>
      <c r="I50" s="87">
        <f t="shared" ca="1" si="5"/>
        <v>0</v>
      </c>
      <c r="J50" s="87">
        <f t="shared" ca="1" si="5"/>
        <v>0</v>
      </c>
      <c r="K50" s="87">
        <f t="shared" ca="1" si="5"/>
        <v>0</v>
      </c>
      <c r="L50" s="87">
        <f t="shared" ca="1" si="5"/>
        <v>0</v>
      </c>
      <c r="M50" s="87">
        <f t="shared" ca="1" si="5"/>
        <v>0</v>
      </c>
      <c r="N50" s="87">
        <f t="shared" ca="1" si="5"/>
        <v>0</v>
      </c>
      <c r="O50" s="87">
        <f t="shared" ca="1" si="5"/>
        <v>0</v>
      </c>
    </row>
    <row r="51" spans="1:15" hidden="1" outlineLevel="1" x14ac:dyDescent="0.2">
      <c r="A51" s="75"/>
      <c r="B51" s="69">
        <f t="shared" ca="1" si="6"/>
        <v>0</v>
      </c>
      <c r="C51" s="92">
        <f t="shared" si="7"/>
        <v>53508</v>
      </c>
      <c r="D51" s="93">
        <f t="shared" ca="1" si="5"/>
        <v>0</v>
      </c>
      <c r="E51" s="87">
        <f t="shared" ca="1" si="5"/>
        <v>0</v>
      </c>
      <c r="F51" s="87">
        <f t="shared" ca="1" si="5"/>
        <v>0</v>
      </c>
      <c r="G51" s="87">
        <f t="shared" ca="1" si="5"/>
        <v>0</v>
      </c>
      <c r="H51" s="87">
        <f t="shared" ca="1" si="5"/>
        <v>0</v>
      </c>
      <c r="I51" s="87">
        <f t="shared" ca="1" si="5"/>
        <v>0</v>
      </c>
      <c r="J51" s="87">
        <f t="shared" ca="1" si="5"/>
        <v>0</v>
      </c>
      <c r="K51" s="87">
        <f t="shared" ca="1" si="5"/>
        <v>0</v>
      </c>
      <c r="L51" s="87">
        <f t="shared" ca="1" si="5"/>
        <v>0</v>
      </c>
      <c r="M51" s="87">
        <f t="shared" ca="1" si="5"/>
        <v>0</v>
      </c>
      <c r="N51" s="87">
        <f t="shared" ca="1" si="5"/>
        <v>0</v>
      </c>
      <c r="O51" s="87">
        <f t="shared" ca="1" si="5"/>
        <v>0</v>
      </c>
    </row>
    <row r="52" spans="1:15" hidden="1" outlineLevel="1" x14ac:dyDescent="0.2">
      <c r="A52" s="75"/>
      <c r="B52" s="69">
        <f t="shared" ca="1" si="6"/>
        <v>0</v>
      </c>
      <c r="C52" s="92">
        <f t="shared" si="7"/>
        <v>53873</v>
      </c>
      <c r="D52" s="93">
        <f t="shared" ref="D52:O61" ca="1" si="8">IFERROR(SUMIFS(INDIRECT("'" &amp; D$3 &amp; "'!" &amp; D$13),INDIRECT("'" &amp; D$3 &amp; "'!" &amp; D$11),$C52)+SUMIFS(INDIRECT("'" &amp; D$3 &amp; "'!" &amp; D$14),INDIRECT("'" &amp; D$3 &amp; "'!" &amp; D$11),$C52),0)</f>
        <v>0</v>
      </c>
      <c r="E52" s="87">
        <f t="shared" ca="1" si="8"/>
        <v>0</v>
      </c>
      <c r="F52" s="87">
        <f t="shared" ca="1" si="8"/>
        <v>0</v>
      </c>
      <c r="G52" s="87">
        <f t="shared" ca="1" si="8"/>
        <v>0</v>
      </c>
      <c r="H52" s="87">
        <f t="shared" ca="1" si="8"/>
        <v>0</v>
      </c>
      <c r="I52" s="87">
        <f t="shared" ca="1" si="8"/>
        <v>0</v>
      </c>
      <c r="J52" s="87">
        <f t="shared" ca="1" si="8"/>
        <v>0</v>
      </c>
      <c r="K52" s="87">
        <f t="shared" ca="1" si="8"/>
        <v>0</v>
      </c>
      <c r="L52" s="87">
        <f t="shared" ca="1" si="8"/>
        <v>0</v>
      </c>
      <c r="M52" s="87">
        <f t="shared" ca="1" si="8"/>
        <v>0</v>
      </c>
      <c r="N52" s="87">
        <f t="shared" ca="1" si="8"/>
        <v>0</v>
      </c>
      <c r="O52" s="87">
        <f t="shared" ca="1" si="8"/>
        <v>0</v>
      </c>
    </row>
    <row r="53" spans="1:15" hidden="1" outlineLevel="1" x14ac:dyDescent="0.2">
      <c r="A53" s="75"/>
      <c r="B53" s="69">
        <f t="shared" ref="B53:B65" ca="1" si="9">SUM(D53:WX53)</f>
        <v>0</v>
      </c>
      <c r="C53" s="92">
        <f t="shared" ref="C53:C65" si="10">EOMONTH(C52,12)</f>
        <v>54239</v>
      </c>
      <c r="D53" s="93">
        <f t="shared" ca="1" si="8"/>
        <v>0</v>
      </c>
      <c r="E53" s="87">
        <f t="shared" ca="1" si="8"/>
        <v>0</v>
      </c>
      <c r="F53" s="87">
        <f t="shared" ca="1" si="8"/>
        <v>0</v>
      </c>
      <c r="G53" s="87">
        <f t="shared" ca="1" si="8"/>
        <v>0</v>
      </c>
      <c r="H53" s="87">
        <f t="shared" ca="1" si="8"/>
        <v>0</v>
      </c>
      <c r="I53" s="87">
        <f t="shared" ca="1" si="8"/>
        <v>0</v>
      </c>
      <c r="J53" s="87">
        <f t="shared" ca="1" si="8"/>
        <v>0</v>
      </c>
      <c r="K53" s="87">
        <f t="shared" ca="1" si="8"/>
        <v>0</v>
      </c>
      <c r="L53" s="87">
        <f t="shared" ca="1" si="8"/>
        <v>0</v>
      </c>
      <c r="M53" s="87">
        <f t="shared" ca="1" si="8"/>
        <v>0</v>
      </c>
      <c r="N53" s="87">
        <f t="shared" ca="1" si="8"/>
        <v>0</v>
      </c>
      <c r="O53" s="87">
        <f t="shared" ca="1" si="8"/>
        <v>0</v>
      </c>
    </row>
    <row r="54" spans="1:15" hidden="1" outlineLevel="1" x14ac:dyDescent="0.2">
      <c r="A54" s="75"/>
      <c r="B54" s="69">
        <f t="shared" ca="1" si="9"/>
        <v>0</v>
      </c>
      <c r="C54" s="92">
        <f t="shared" si="10"/>
        <v>54604</v>
      </c>
      <c r="D54" s="93">
        <f t="shared" ca="1" si="8"/>
        <v>0</v>
      </c>
      <c r="E54" s="87">
        <f t="shared" ca="1" si="8"/>
        <v>0</v>
      </c>
      <c r="F54" s="87">
        <f t="shared" ca="1" si="8"/>
        <v>0</v>
      </c>
      <c r="G54" s="87">
        <f t="shared" ca="1" si="8"/>
        <v>0</v>
      </c>
      <c r="H54" s="87">
        <f t="shared" ca="1" si="8"/>
        <v>0</v>
      </c>
      <c r="I54" s="87">
        <f t="shared" ca="1" si="8"/>
        <v>0</v>
      </c>
      <c r="J54" s="87">
        <f t="shared" ca="1" si="8"/>
        <v>0</v>
      </c>
      <c r="K54" s="87">
        <f t="shared" ca="1" si="8"/>
        <v>0</v>
      </c>
      <c r="L54" s="87">
        <f t="shared" ca="1" si="8"/>
        <v>0</v>
      </c>
      <c r="M54" s="87">
        <f t="shared" ca="1" si="8"/>
        <v>0</v>
      </c>
      <c r="N54" s="87">
        <f t="shared" ca="1" si="8"/>
        <v>0</v>
      </c>
      <c r="O54" s="87">
        <f t="shared" ca="1" si="8"/>
        <v>0</v>
      </c>
    </row>
    <row r="55" spans="1:15" hidden="1" outlineLevel="1" x14ac:dyDescent="0.2">
      <c r="A55" s="75"/>
      <c r="B55" s="69">
        <f t="shared" ca="1" si="9"/>
        <v>0</v>
      </c>
      <c r="C55" s="92">
        <f t="shared" si="10"/>
        <v>54969</v>
      </c>
      <c r="D55" s="93">
        <f t="shared" ca="1" si="8"/>
        <v>0</v>
      </c>
      <c r="E55" s="87">
        <f t="shared" ca="1" si="8"/>
        <v>0</v>
      </c>
      <c r="F55" s="87">
        <f t="shared" ca="1" si="8"/>
        <v>0</v>
      </c>
      <c r="G55" s="87">
        <f t="shared" ca="1" si="8"/>
        <v>0</v>
      </c>
      <c r="H55" s="87">
        <f t="shared" ca="1" si="8"/>
        <v>0</v>
      </c>
      <c r="I55" s="87">
        <f t="shared" ca="1" si="8"/>
        <v>0</v>
      </c>
      <c r="J55" s="87">
        <f t="shared" ca="1" si="8"/>
        <v>0</v>
      </c>
      <c r="K55" s="87">
        <f t="shared" ca="1" si="8"/>
        <v>0</v>
      </c>
      <c r="L55" s="87">
        <f t="shared" ca="1" si="8"/>
        <v>0</v>
      </c>
      <c r="M55" s="87">
        <f t="shared" ca="1" si="8"/>
        <v>0</v>
      </c>
      <c r="N55" s="87">
        <f t="shared" ca="1" si="8"/>
        <v>0</v>
      </c>
      <c r="O55" s="87">
        <f t="shared" ca="1" si="8"/>
        <v>0</v>
      </c>
    </row>
    <row r="56" spans="1:15" hidden="1" outlineLevel="1" x14ac:dyDescent="0.2">
      <c r="A56" s="75"/>
      <c r="B56" s="69">
        <f t="shared" ca="1" si="9"/>
        <v>0</v>
      </c>
      <c r="C56" s="92">
        <f t="shared" si="10"/>
        <v>55334</v>
      </c>
      <c r="D56" s="93">
        <f t="shared" ca="1" si="8"/>
        <v>0</v>
      </c>
      <c r="E56" s="87">
        <f t="shared" ca="1" si="8"/>
        <v>0</v>
      </c>
      <c r="F56" s="87">
        <f t="shared" ca="1" si="8"/>
        <v>0</v>
      </c>
      <c r="G56" s="87">
        <f t="shared" ca="1" si="8"/>
        <v>0</v>
      </c>
      <c r="H56" s="87">
        <f t="shared" ca="1" si="8"/>
        <v>0</v>
      </c>
      <c r="I56" s="87">
        <f t="shared" ca="1" si="8"/>
        <v>0</v>
      </c>
      <c r="J56" s="87">
        <f t="shared" ca="1" si="8"/>
        <v>0</v>
      </c>
      <c r="K56" s="87">
        <f t="shared" ca="1" si="8"/>
        <v>0</v>
      </c>
      <c r="L56" s="87">
        <f t="shared" ca="1" si="8"/>
        <v>0</v>
      </c>
      <c r="M56" s="87">
        <f t="shared" ca="1" si="8"/>
        <v>0</v>
      </c>
      <c r="N56" s="87">
        <f t="shared" ca="1" si="8"/>
        <v>0</v>
      </c>
      <c r="O56" s="87">
        <f t="shared" ca="1" si="8"/>
        <v>0</v>
      </c>
    </row>
    <row r="57" spans="1:15" hidden="1" outlineLevel="1" x14ac:dyDescent="0.2">
      <c r="A57" s="75"/>
      <c r="B57" s="69">
        <f t="shared" ca="1" si="9"/>
        <v>0</v>
      </c>
      <c r="C57" s="92">
        <f t="shared" si="10"/>
        <v>55700</v>
      </c>
      <c r="D57" s="93">
        <f t="shared" ca="1" si="8"/>
        <v>0</v>
      </c>
      <c r="E57" s="87">
        <f t="shared" ca="1" si="8"/>
        <v>0</v>
      </c>
      <c r="F57" s="87">
        <f t="shared" ca="1" si="8"/>
        <v>0</v>
      </c>
      <c r="G57" s="87">
        <f t="shared" ca="1" si="8"/>
        <v>0</v>
      </c>
      <c r="H57" s="87">
        <f t="shared" ca="1" si="8"/>
        <v>0</v>
      </c>
      <c r="I57" s="87">
        <f t="shared" ca="1" si="8"/>
        <v>0</v>
      </c>
      <c r="J57" s="87">
        <f t="shared" ca="1" si="8"/>
        <v>0</v>
      </c>
      <c r="K57" s="87">
        <f t="shared" ca="1" si="8"/>
        <v>0</v>
      </c>
      <c r="L57" s="87">
        <f t="shared" ca="1" si="8"/>
        <v>0</v>
      </c>
      <c r="M57" s="87">
        <f t="shared" ca="1" si="8"/>
        <v>0</v>
      </c>
      <c r="N57" s="87">
        <f t="shared" ca="1" si="8"/>
        <v>0</v>
      </c>
      <c r="O57" s="87">
        <f t="shared" ca="1" si="8"/>
        <v>0</v>
      </c>
    </row>
    <row r="58" spans="1:15" hidden="1" outlineLevel="1" x14ac:dyDescent="0.2">
      <c r="A58" s="75"/>
      <c r="B58" s="69">
        <f t="shared" ca="1" si="9"/>
        <v>0</v>
      </c>
      <c r="C58" s="92">
        <f t="shared" si="10"/>
        <v>56065</v>
      </c>
      <c r="D58" s="93">
        <f t="shared" ca="1" si="8"/>
        <v>0</v>
      </c>
      <c r="E58" s="87">
        <f t="shared" ca="1" si="8"/>
        <v>0</v>
      </c>
      <c r="F58" s="87">
        <f t="shared" ca="1" si="8"/>
        <v>0</v>
      </c>
      <c r="G58" s="87">
        <f t="shared" ca="1" si="8"/>
        <v>0</v>
      </c>
      <c r="H58" s="87">
        <f t="shared" ca="1" si="8"/>
        <v>0</v>
      </c>
      <c r="I58" s="87">
        <f t="shared" ca="1" si="8"/>
        <v>0</v>
      </c>
      <c r="J58" s="87">
        <f t="shared" ca="1" si="8"/>
        <v>0</v>
      </c>
      <c r="K58" s="87">
        <f t="shared" ca="1" si="8"/>
        <v>0</v>
      </c>
      <c r="L58" s="87">
        <f t="shared" ca="1" si="8"/>
        <v>0</v>
      </c>
      <c r="M58" s="87">
        <f t="shared" ca="1" si="8"/>
        <v>0</v>
      </c>
      <c r="N58" s="87">
        <f t="shared" ca="1" si="8"/>
        <v>0</v>
      </c>
      <c r="O58" s="87">
        <f t="shared" ca="1" si="8"/>
        <v>0</v>
      </c>
    </row>
    <row r="59" spans="1:15" hidden="1" outlineLevel="1" x14ac:dyDescent="0.2">
      <c r="A59" s="75"/>
      <c r="B59" s="69">
        <f t="shared" ca="1" si="9"/>
        <v>0</v>
      </c>
      <c r="C59" s="92">
        <f t="shared" si="10"/>
        <v>56430</v>
      </c>
      <c r="D59" s="93">
        <f t="shared" ca="1" si="8"/>
        <v>0</v>
      </c>
      <c r="E59" s="87">
        <f t="shared" ca="1" si="8"/>
        <v>0</v>
      </c>
      <c r="F59" s="87">
        <f t="shared" ca="1" si="8"/>
        <v>0</v>
      </c>
      <c r="G59" s="87">
        <f t="shared" ca="1" si="8"/>
        <v>0</v>
      </c>
      <c r="H59" s="87">
        <f t="shared" ca="1" si="8"/>
        <v>0</v>
      </c>
      <c r="I59" s="87">
        <f t="shared" ca="1" si="8"/>
        <v>0</v>
      </c>
      <c r="J59" s="87">
        <f t="shared" ca="1" si="8"/>
        <v>0</v>
      </c>
      <c r="K59" s="87">
        <f t="shared" ca="1" si="8"/>
        <v>0</v>
      </c>
      <c r="L59" s="87">
        <f t="shared" ca="1" si="8"/>
        <v>0</v>
      </c>
      <c r="M59" s="87">
        <f t="shared" ca="1" si="8"/>
        <v>0</v>
      </c>
      <c r="N59" s="87">
        <f t="shared" ca="1" si="8"/>
        <v>0</v>
      </c>
      <c r="O59" s="87">
        <f t="shared" ca="1" si="8"/>
        <v>0</v>
      </c>
    </row>
    <row r="60" spans="1:15" hidden="1" outlineLevel="1" x14ac:dyDescent="0.2">
      <c r="A60" s="75"/>
      <c r="B60" s="69">
        <f t="shared" ca="1" si="9"/>
        <v>0</v>
      </c>
      <c r="C60" s="92">
        <f t="shared" si="10"/>
        <v>56795</v>
      </c>
      <c r="D60" s="93">
        <f t="shared" ca="1" si="8"/>
        <v>0</v>
      </c>
      <c r="E60" s="87">
        <f t="shared" ca="1" si="8"/>
        <v>0</v>
      </c>
      <c r="F60" s="87">
        <f t="shared" ca="1" si="8"/>
        <v>0</v>
      </c>
      <c r="G60" s="87">
        <f t="shared" ca="1" si="8"/>
        <v>0</v>
      </c>
      <c r="H60" s="87">
        <f t="shared" ca="1" si="8"/>
        <v>0</v>
      </c>
      <c r="I60" s="87">
        <f t="shared" ca="1" si="8"/>
        <v>0</v>
      </c>
      <c r="J60" s="87">
        <f t="shared" ca="1" si="8"/>
        <v>0</v>
      </c>
      <c r="K60" s="87">
        <f t="shared" ca="1" si="8"/>
        <v>0</v>
      </c>
      <c r="L60" s="87">
        <f t="shared" ca="1" si="8"/>
        <v>0</v>
      </c>
      <c r="M60" s="87">
        <f t="shared" ca="1" si="8"/>
        <v>0</v>
      </c>
      <c r="N60" s="87">
        <f t="shared" ca="1" si="8"/>
        <v>0</v>
      </c>
      <c r="O60" s="87">
        <f t="shared" ca="1" si="8"/>
        <v>0</v>
      </c>
    </row>
    <row r="61" spans="1:15" hidden="1" outlineLevel="1" x14ac:dyDescent="0.2">
      <c r="A61" s="75"/>
      <c r="B61" s="69">
        <f t="shared" ca="1" si="9"/>
        <v>0</v>
      </c>
      <c r="C61" s="92">
        <f t="shared" si="10"/>
        <v>57161</v>
      </c>
      <c r="D61" s="93">
        <f t="shared" ca="1" si="8"/>
        <v>0</v>
      </c>
      <c r="E61" s="87">
        <f t="shared" ca="1" si="8"/>
        <v>0</v>
      </c>
      <c r="F61" s="87">
        <f t="shared" ca="1" si="8"/>
        <v>0</v>
      </c>
      <c r="G61" s="87">
        <f t="shared" ca="1" si="8"/>
        <v>0</v>
      </c>
      <c r="H61" s="87">
        <f t="shared" ca="1" si="8"/>
        <v>0</v>
      </c>
      <c r="I61" s="87">
        <f t="shared" ca="1" si="8"/>
        <v>0</v>
      </c>
      <c r="J61" s="87">
        <f t="shared" ca="1" si="8"/>
        <v>0</v>
      </c>
      <c r="K61" s="87">
        <f t="shared" ca="1" si="8"/>
        <v>0</v>
      </c>
      <c r="L61" s="87">
        <f t="shared" ca="1" si="8"/>
        <v>0</v>
      </c>
      <c r="M61" s="87">
        <f t="shared" ca="1" si="8"/>
        <v>0</v>
      </c>
      <c r="N61" s="87">
        <f t="shared" ca="1" si="8"/>
        <v>0</v>
      </c>
      <c r="O61" s="87">
        <f t="shared" ca="1" si="8"/>
        <v>0</v>
      </c>
    </row>
    <row r="62" spans="1:15" hidden="1" outlineLevel="1" x14ac:dyDescent="0.2">
      <c r="A62" s="75"/>
      <c r="B62" s="69">
        <f t="shared" ca="1" si="9"/>
        <v>0</v>
      </c>
      <c r="C62" s="92">
        <f t="shared" si="10"/>
        <v>57526</v>
      </c>
      <c r="D62" s="93">
        <f t="shared" ref="D62:O71" ca="1" si="11">IFERROR(SUMIFS(INDIRECT("'" &amp; D$3 &amp; "'!" &amp; D$13),INDIRECT("'" &amp; D$3 &amp; "'!" &amp; D$11),$C62)+SUMIFS(INDIRECT("'" &amp; D$3 &amp; "'!" &amp; D$14),INDIRECT("'" &amp; D$3 &amp; "'!" &amp; D$11),$C62),0)</f>
        <v>0</v>
      </c>
      <c r="E62" s="87">
        <f t="shared" ca="1" si="11"/>
        <v>0</v>
      </c>
      <c r="F62" s="87">
        <f t="shared" ca="1" si="11"/>
        <v>0</v>
      </c>
      <c r="G62" s="87">
        <f t="shared" ca="1" si="11"/>
        <v>0</v>
      </c>
      <c r="H62" s="87">
        <f t="shared" ca="1" si="11"/>
        <v>0</v>
      </c>
      <c r="I62" s="87">
        <f t="shared" ca="1" si="11"/>
        <v>0</v>
      </c>
      <c r="J62" s="87">
        <f t="shared" ca="1" si="11"/>
        <v>0</v>
      </c>
      <c r="K62" s="87">
        <f t="shared" ca="1" si="11"/>
        <v>0</v>
      </c>
      <c r="L62" s="87">
        <f t="shared" ca="1" si="11"/>
        <v>0</v>
      </c>
      <c r="M62" s="87">
        <f t="shared" ca="1" si="11"/>
        <v>0</v>
      </c>
      <c r="N62" s="87">
        <f t="shared" ca="1" si="11"/>
        <v>0</v>
      </c>
      <c r="O62" s="87">
        <f t="shared" ca="1" si="11"/>
        <v>0</v>
      </c>
    </row>
    <row r="63" spans="1:15" hidden="1" outlineLevel="1" x14ac:dyDescent="0.2">
      <c r="A63" s="75"/>
      <c r="B63" s="69">
        <f t="shared" ca="1" si="9"/>
        <v>0</v>
      </c>
      <c r="C63" s="92">
        <f t="shared" si="10"/>
        <v>57891</v>
      </c>
      <c r="D63" s="93">
        <f t="shared" ca="1" si="11"/>
        <v>0</v>
      </c>
      <c r="E63" s="87">
        <f t="shared" ca="1" si="11"/>
        <v>0</v>
      </c>
      <c r="F63" s="87">
        <f t="shared" ca="1" si="11"/>
        <v>0</v>
      </c>
      <c r="G63" s="87">
        <f t="shared" ca="1" si="11"/>
        <v>0</v>
      </c>
      <c r="H63" s="87">
        <f t="shared" ca="1" si="11"/>
        <v>0</v>
      </c>
      <c r="I63" s="87">
        <f t="shared" ca="1" si="11"/>
        <v>0</v>
      </c>
      <c r="J63" s="87">
        <f t="shared" ca="1" si="11"/>
        <v>0</v>
      </c>
      <c r="K63" s="87">
        <f t="shared" ca="1" si="11"/>
        <v>0</v>
      </c>
      <c r="L63" s="87">
        <f t="shared" ca="1" si="11"/>
        <v>0</v>
      </c>
      <c r="M63" s="87">
        <f t="shared" ca="1" si="11"/>
        <v>0</v>
      </c>
      <c r="N63" s="87">
        <f t="shared" ca="1" si="11"/>
        <v>0</v>
      </c>
      <c r="O63" s="87">
        <f t="shared" ca="1" si="11"/>
        <v>0</v>
      </c>
    </row>
    <row r="64" spans="1:15" hidden="1" outlineLevel="1" x14ac:dyDescent="0.2">
      <c r="A64" s="75"/>
      <c r="B64" s="69">
        <f t="shared" ca="1" si="9"/>
        <v>0</v>
      </c>
      <c r="C64" s="92">
        <f t="shared" si="10"/>
        <v>58256</v>
      </c>
      <c r="D64" s="93">
        <f t="shared" ca="1" si="11"/>
        <v>0</v>
      </c>
      <c r="E64" s="87">
        <f t="shared" ca="1" si="11"/>
        <v>0</v>
      </c>
      <c r="F64" s="87">
        <f t="shared" ca="1" si="11"/>
        <v>0</v>
      </c>
      <c r="G64" s="87">
        <f t="shared" ca="1" si="11"/>
        <v>0</v>
      </c>
      <c r="H64" s="87">
        <f t="shared" ca="1" si="11"/>
        <v>0</v>
      </c>
      <c r="I64" s="87">
        <f t="shared" ca="1" si="11"/>
        <v>0</v>
      </c>
      <c r="J64" s="87">
        <f t="shared" ca="1" si="11"/>
        <v>0</v>
      </c>
      <c r="K64" s="87">
        <f t="shared" ca="1" si="11"/>
        <v>0</v>
      </c>
      <c r="L64" s="87">
        <f t="shared" ca="1" si="11"/>
        <v>0</v>
      </c>
      <c r="M64" s="87">
        <f t="shared" ca="1" si="11"/>
        <v>0</v>
      </c>
      <c r="N64" s="87">
        <f t="shared" ca="1" si="11"/>
        <v>0</v>
      </c>
      <c r="O64" s="87">
        <f t="shared" ca="1" si="11"/>
        <v>0</v>
      </c>
    </row>
    <row r="65" spans="1:15" hidden="1" outlineLevel="1" x14ac:dyDescent="0.2">
      <c r="A65" s="75"/>
      <c r="B65" s="69">
        <f t="shared" ca="1" si="9"/>
        <v>0</v>
      </c>
      <c r="C65" s="92">
        <f t="shared" si="10"/>
        <v>58622</v>
      </c>
      <c r="D65" s="93">
        <f t="shared" ca="1" si="11"/>
        <v>0</v>
      </c>
      <c r="E65" s="87">
        <f t="shared" ca="1" si="11"/>
        <v>0</v>
      </c>
      <c r="F65" s="87">
        <f t="shared" ca="1" si="11"/>
        <v>0</v>
      </c>
      <c r="G65" s="87">
        <f t="shared" ca="1" si="11"/>
        <v>0</v>
      </c>
      <c r="H65" s="87">
        <f t="shared" ca="1" si="11"/>
        <v>0</v>
      </c>
      <c r="I65" s="87">
        <f t="shared" ca="1" si="11"/>
        <v>0</v>
      </c>
      <c r="J65" s="87">
        <f t="shared" ca="1" si="11"/>
        <v>0</v>
      </c>
      <c r="K65" s="87">
        <f t="shared" ca="1" si="11"/>
        <v>0</v>
      </c>
      <c r="L65" s="87">
        <f t="shared" ca="1" si="11"/>
        <v>0</v>
      </c>
      <c r="M65" s="87">
        <f t="shared" ca="1" si="11"/>
        <v>0</v>
      </c>
      <c r="N65" s="87">
        <f t="shared" ca="1" si="11"/>
        <v>0</v>
      </c>
      <c r="O65" s="87">
        <f t="shared" ca="1" si="11"/>
        <v>0</v>
      </c>
    </row>
    <row r="66" spans="1:15" hidden="1" outlineLevel="1" x14ac:dyDescent="0.2">
      <c r="A66" s="75"/>
      <c r="B66" s="69">
        <f t="shared" ref="B66:B103" ca="1" si="12">SUM(D66:WX66)</f>
        <v>0</v>
      </c>
      <c r="C66" s="92">
        <f t="shared" ref="C66:C103" si="13">EOMONTH(C65,12)</f>
        <v>58987</v>
      </c>
      <c r="D66" s="93">
        <f t="shared" ca="1" si="11"/>
        <v>0</v>
      </c>
      <c r="E66" s="87">
        <f t="shared" ca="1" si="11"/>
        <v>0</v>
      </c>
      <c r="F66" s="87">
        <f t="shared" ca="1" si="11"/>
        <v>0</v>
      </c>
      <c r="G66" s="87">
        <f t="shared" ca="1" si="11"/>
        <v>0</v>
      </c>
      <c r="H66" s="87">
        <f t="shared" ca="1" si="11"/>
        <v>0</v>
      </c>
      <c r="I66" s="87">
        <f t="shared" ca="1" si="11"/>
        <v>0</v>
      </c>
      <c r="J66" s="87">
        <f t="shared" ca="1" si="11"/>
        <v>0</v>
      </c>
      <c r="K66" s="87">
        <f t="shared" ca="1" si="11"/>
        <v>0</v>
      </c>
      <c r="L66" s="87">
        <f t="shared" ca="1" si="11"/>
        <v>0</v>
      </c>
      <c r="M66" s="87">
        <f t="shared" ca="1" si="11"/>
        <v>0</v>
      </c>
      <c r="N66" s="87">
        <f t="shared" ca="1" si="11"/>
        <v>0</v>
      </c>
      <c r="O66" s="87">
        <f t="shared" ca="1" si="11"/>
        <v>0</v>
      </c>
    </row>
    <row r="67" spans="1:15" hidden="1" outlineLevel="1" x14ac:dyDescent="0.2">
      <c r="A67" s="75"/>
      <c r="B67" s="69">
        <f t="shared" ca="1" si="12"/>
        <v>0</v>
      </c>
      <c r="C67" s="92">
        <f t="shared" si="13"/>
        <v>59352</v>
      </c>
      <c r="D67" s="93">
        <f t="shared" ca="1" si="11"/>
        <v>0</v>
      </c>
      <c r="E67" s="87">
        <f t="shared" ca="1" si="11"/>
        <v>0</v>
      </c>
      <c r="F67" s="87">
        <f t="shared" ca="1" si="11"/>
        <v>0</v>
      </c>
      <c r="G67" s="87">
        <f t="shared" ca="1" si="11"/>
        <v>0</v>
      </c>
      <c r="H67" s="87">
        <f t="shared" ca="1" si="11"/>
        <v>0</v>
      </c>
      <c r="I67" s="87">
        <f t="shared" ca="1" si="11"/>
        <v>0</v>
      </c>
      <c r="J67" s="87">
        <f t="shared" ca="1" si="11"/>
        <v>0</v>
      </c>
      <c r="K67" s="87">
        <f t="shared" ca="1" si="11"/>
        <v>0</v>
      </c>
      <c r="L67" s="87">
        <f t="shared" ca="1" si="11"/>
        <v>0</v>
      </c>
      <c r="M67" s="87">
        <f t="shared" ca="1" si="11"/>
        <v>0</v>
      </c>
      <c r="N67" s="87">
        <f t="shared" ca="1" si="11"/>
        <v>0</v>
      </c>
      <c r="O67" s="87">
        <f t="shared" ca="1" si="11"/>
        <v>0</v>
      </c>
    </row>
    <row r="68" spans="1:15" hidden="1" outlineLevel="1" x14ac:dyDescent="0.2">
      <c r="A68" s="75"/>
      <c r="B68" s="69">
        <f t="shared" ca="1" si="12"/>
        <v>0</v>
      </c>
      <c r="C68" s="92">
        <f t="shared" si="13"/>
        <v>59717</v>
      </c>
      <c r="D68" s="93">
        <f t="shared" ca="1" si="11"/>
        <v>0</v>
      </c>
      <c r="E68" s="87">
        <f t="shared" ca="1" si="11"/>
        <v>0</v>
      </c>
      <c r="F68" s="87">
        <f t="shared" ca="1" si="11"/>
        <v>0</v>
      </c>
      <c r="G68" s="87">
        <f t="shared" ca="1" si="11"/>
        <v>0</v>
      </c>
      <c r="H68" s="87">
        <f t="shared" ca="1" si="11"/>
        <v>0</v>
      </c>
      <c r="I68" s="87">
        <f t="shared" ca="1" si="11"/>
        <v>0</v>
      </c>
      <c r="J68" s="87">
        <f t="shared" ca="1" si="11"/>
        <v>0</v>
      </c>
      <c r="K68" s="87">
        <f t="shared" ca="1" si="11"/>
        <v>0</v>
      </c>
      <c r="L68" s="87">
        <f t="shared" ca="1" si="11"/>
        <v>0</v>
      </c>
      <c r="M68" s="87">
        <f t="shared" ca="1" si="11"/>
        <v>0</v>
      </c>
      <c r="N68" s="87">
        <f t="shared" ca="1" si="11"/>
        <v>0</v>
      </c>
      <c r="O68" s="87">
        <f t="shared" ca="1" si="11"/>
        <v>0</v>
      </c>
    </row>
    <row r="69" spans="1:15" hidden="1" outlineLevel="1" x14ac:dyDescent="0.2">
      <c r="A69" s="75"/>
      <c r="B69" s="69">
        <f t="shared" ca="1" si="12"/>
        <v>0</v>
      </c>
      <c r="C69" s="92">
        <f t="shared" si="13"/>
        <v>60083</v>
      </c>
      <c r="D69" s="93">
        <f t="shared" ca="1" si="11"/>
        <v>0</v>
      </c>
      <c r="E69" s="87">
        <f t="shared" ca="1" si="11"/>
        <v>0</v>
      </c>
      <c r="F69" s="87">
        <f t="shared" ca="1" si="11"/>
        <v>0</v>
      </c>
      <c r="G69" s="87">
        <f t="shared" ca="1" si="11"/>
        <v>0</v>
      </c>
      <c r="H69" s="87">
        <f t="shared" ca="1" si="11"/>
        <v>0</v>
      </c>
      <c r="I69" s="87">
        <f t="shared" ca="1" si="11"/>
        <v>0</v>
      </c>
      <c r="J69" s="87">
        <f t="shared" ca="1" si="11"/>
        <v>0</v>
      </c>
      <c r="K69" s="87">
        <f t="shared" ca="1" si="11"/>
        <v>0</v>
      </c>
      <c r="L69" s="87">
        <f t="shared" ca="1" si="11"/>
        <v>0</v>
      </c>
      <c r="M69" s="87">
        <f t="shared" ca="1" si="11"/>
        <v>0</v>
      </c>
      <c r="N69" s="87">
        <f t="shared" ca="1" si="11"/>
        <v>0</v>
      </c>
      <c r="O69" s="87">
        <f t="shared" ca="1" si="11"/>
        <v>0</v>
      </c>
    </row>
    <row r="70" spans="1:15" hidden="1" outlineLevel="1" x14ac:dyDescent="0.2">
      <c r="A70" s="75"/>
      <c r="B70" s="69">
        <f t="shared" ca="1" si="12"/>
        <v>0</v>
      </c>
      <c r="C70" s="92">
        <f t="shared" si="13"/>
        <v>60448</v>
      </c>
      <c r="D70" s="93">
        <f t="shared" ca="1" si="11"/>
        <v>0</v>
      </c>
      <c r="E70" s="87">
        <f t="shared" ca="1" si="11"/>
        <v>0</v>
      </c>
      <c r="F70" s="87">
        <f t="shared" ca="1" si="11"/>
        <v>0</v>
      </c>
      <c r="G70" s="87">
        <f t="shared" ca="1" si="11"/>
        <v>0</v>
      </c>
      <c r="H70" s="87">
        <f t="shared" ca="1" si="11"/>
        <v>0</v>
      </c>
      <c r="I70" s="87">
        <f t="shared" ca="1" si="11"/>
        <v>0</v>
      </c>
      <c r="J70" s="87">
        <f t="shared" ca="1" si="11"/>
        <v>0</v>
      </c>
      <c r="K70" s="87">
        <f t="shared" ca="1" si="11"/>
        <v>0</v>
      </c>
      <c r="L70" s="87">
        <f t="shared" ca="1" si="11"/>
        <v>0</v>
      </c>
      <c r="M70" s="87">
        <f t="shared" ca="1" si="11"/>
        <v>0</v>
      </c>
      <c r="N70" s="87">
        <f t="shared" ca="1" si="11"/>
        <v>0</v>
      </c>
      <c r="O70" s="87">
        <f t="shared" ca="1" si="11"/>
        <v>0</v>
      </c>
    </row>
    <row r="71" spans="1:15" hidden="1" outlineLevel="1" x14ac:dyDescent="0.2">
      <c r="A71" s="75"/>
      <c r="B71" s="69">
        <f t="shared" ca="1" si="12"/>
        <v>0</v>
      </c>
      <c r="C71" s="92">
        <f t="shared" si="13"/>
        <v>60813</v>
      </c>
      <c r="D71" s="93">
        <f t="shared" ca="1" si="11"/>
        <v>0</v>
      </c>
      <c r="E71" s="87">
        <f t="shared" ca="1" si="11"/>
        <v>0</v>
      </c>
      <c r="F71" s="87">
        <f t="shared" ca="1" si="11"/>
        <v>0</v>
      </c>
      <c r="G71" s="87">
        <f t="shared" ca="1" si="11"/>
        <v>0</v>
      </c>
      <c r="H71" s="87">
        <f t="shared" ca="1" si="11"/>
        <v>0</v>
      </c>
      <c r="I71" s="87">
        <f t="shared" ca="1" si="11"/>
        <v>0</v>
      </c>
      <c r="J71" s="87">
        <f t="shared" ca="1" si="11"/>
        <v>0</v>
      </c>
      <c r="K71" s="87">
        <f t="shared" ca="1" si="11"/>
        <v>0</v>
      </c>
      <c r="L71" s="87">
        <f t="shared" ca="1" si="11"/>
        <v>0</v>
      </c>
      <c r="M71" s="87">
        <f t="shared" ca="1" si="11"/>
        <v>0</v>
      </c>
      <c r="N71" s="87">
        <f t="shared" ca="1" si="11"/>
        <v>0</v>
      </c>
      <c r="O71" s="87">
        <f t="shared" ca="1" si="11"/>
        <v>0</v>
      </c>
    </row>
    <row r="72" spans="1:15" hidden="1" outlineLevel="1" x14ac:dyDescent="0.2">
      <c r="A72" s="75"/>
      <c r="B72" s="69">
        <f t="shared" ca="1" si="12"/>
        <v>0</v>
      </c>
      <c r="C72" s="92">
        <f t="shared" si="13"/>
        <v>61178</v>
      </c>
      <c r="D72" s="93">
        <f t="shared" ref="D72:O81" ca="1" si="14">IFERROR(SUMIFS(INDIRECT("'" &amp; D$3 &amp; "'!" &amp; D$13),INDIRECT("'" &amp; D$3 &amp; "'!" &amp; D$11),$C72)+SUMIFS(INDIRECT("'" &amp; D$3 &amp; "'!" &amp; D$14),INDIRECT("'" &amp; D$3 &amp; "'!" &amp; D$11),$C72),0)</f>
        <v>0</v>
      </c>
      <c r="E72" s="87">
        <f t="shared" ca="1" si="14"/>
        <v>0</v>
      </c>
      <c r="F72" s="87">
        <f t="shared" ca="1" si="14"/>
        <v>0</v>
      </c>
      <c r="G72" s="87">
        <f t="shared" ca="1" si="14"/>
        <v>0</v>
      </c>
      <c r="H72" s="87">
        <f t="shared" ca="1" si="14"/>
        <v>0</v>
      </c>
      <c r="I72" s="87">
        <f t="shared" ca="1" si="14"/>
        <v>0</v>
      </c>
      <c r="J72" s="87">
        <f t="shared" ca="1" si="14"/>
        <v>0</v>
      </c>
      <c r="K72" s="87">
        <f t="shared" ca="1" si="14"/>
        <v>0</v>
      </c>
      <c r="L72" s="87">
        <f t="shared" ca="1" si="14"/>
        <v>0</v>
      </c>
      <c r="M72" s="87">
        <f t="shared" ca="1" si="14"/>
        <v>0</v>
      </c>
      <c r="N72" s="87">
        <f t="shared" ca="1" si="14"/>
        <v>0</v>
      </c>
      <c r="O72" s="87">
        <f t="shared" ca="1" si="14"/>
        <v>0</v>
      </c>
    </row>
    <row r="73" spans="1:15" hidden="1" outlineLevel="1" x14ac:dyDescent="0.2">
      <c r="A73" s="75"/>
      <c r="B73" s="69">
        <f t="shared" ca="1" si="12"/>
        <v>0</v>
      </c>
      <c r="C73" s="92">
        <f t="shared" si="13"/>
        <v>61544</v>
      </c>
      <c r="D73" s="93">
        <f t="shared" ca="1" si="14"/>
        <v>0</v>
      </c>
      <c r="E73" s="87">
        <f t="shared" ca="1" si="14"/>
        <v>0</v>
      </c>
      <c r="F73" s="87">
        <f t="shared" ca="1" si="14"/>
        <v>0</v>
      </c>
      <c r="G73" s="87">
        <f t="shared" ca="1" si="14"/>
        <v>0</v>
      </c>
      <c r="H73" s="87">
        <f t="shared" ca="1" si="14"/>
        <v>0</v>
      </c>
      <c r="I73" s="87">
        <f t="shared" ca="1" si="14"/>
        <v>0</v>
      </c>
      <c r="J73" s="87">
        <f t="shared" ca="1" si="14"/>
        <v>0</v>
      </c>
      <c r="K73" s="87">
        <f t="shared" ca="1" si="14"/>
        <v>0</v>
      </c>
      <c r="L73" s="87">
        <f t="shared" ca="1" si="14"/>
        <v>0</v>
      </c>
      <c r="M73" s="87">
        <f t="shared" ca="1" si="14"/>
        <v>0</v>
      </c>
      <c r="N73" s="87">
        <f t="shared" ca="1" si="14"/>
        <v>0</v>
      </c>
      <c r="O73" s="87">
        <f t="shared" ca="1" si="14"/>
        <v>0</v>
      </c>
    </row>
    <row r="74" spans="1:15" hidden="1" outlineLevel="1" x14ac:dyDescent="0.2">
      <c r="A74" s="75"/>
      <c r="B74" s="69">
        <f t="shared" ca="1" si="12"/>
        <v>0</v>
      </c>
      <c r="C74" s="92">
        <f t="shared" si="13"/>
        <v>61909</v>
      </c>
      <c r="D74" s="93">
        <f t="shared" ca="1" si="14"/>
        <v>0</v>
      </c>
      <c r="E74" s="87">
        <f t="shared" ca="1" si="14"/>
        <v>0</v>
      </c>
      <c r="F74" s="87">
        <f t="shared" ca="1" si="14"/>
        <v>0</v>
      </c>
      <c r="G74" s="87">
        <f t="shared" ca="1" si="14"/>
        <v>0</v>
      </c>
      <c r="H74" s="87">
        <f t="shared" ca="1" si="14"/>
        <v>0</v>
      </c>
      <c r="I74" s="87">
        <f t="shared" ca="1" si="14"/>
        <v>0</v>
      </c>
      <c r="J74" s="87">
        <f t="shared" ca="1" si="14"/>
        <v>0</v>
      </c>
      <c r="K74" s="87">
        <f t="shared" ca="1" si="14"/>
        <v>0</v>
      </c>
      <c r="L74" s="87">
        <f t="shared" ca="1" si="14"/>
        <v>0</v>
      </c>
      <c r="M74" s="87">
        <f t="shared" ca="1" si="14"/>
        <v>0</v>
      </c>
      <c r="N74" s="87">
        <f t="shared" ca="1" si="14"/>
        <v>0</v>
      </c>
      <c r="O74" s="87">
        <f t="shared" ca="1" si="14"/>
        <v>0</v>
      </c>
    </row>
    <row r="75" spans="1:15" hidden="1" outlineLevel="1" x14ac:dyDescent="0.2">
      <c r="A75" s="75"/>
      <c r="B75" s="69">
        <f t="shared" ca="1" si="12"/>
        <v>0</v>
      </c>
      <c r="C75" s="92">
        <f t="shared" si="13"/>
        <v>62274</v>
      </c>
      <c r="D75" s="93">
        <f t="shared" ca="1" si="14"/>
        <v>0</v>
      </c>
      <c r="E75" s="87">
        <f t="shared" ca="1" si="14"/>
        <v>0</v>
      </c>
      <c r="F75" s="87">
        <f t="shared" ca="1" si="14"/>
        <v>0</v>
      </c>
      <c r="G75" s="87">
        <f t="shared" ca="1" si="14"/>
        <v>0</v>
      </c>
      <c r="H75" s="87">
        <f t="shared" ca="1" si="14"/>
        <v>0</v>
      </c>
      <c r="I75" s="87">
        <f t="shared" ca="1" si="14"/>
        <v>0</v>
      </c>
      <c r="J75" s="87">
        <f t="shared" ca="1" si="14"/>
        <v>0</v>
      </c>
      <c r="K75" s="87">
        <f t="shared" ca="1" si="14"/>
        <v>0</v>
      </c>
      <c r="L75" s="87">
        <f t="shared" ca="1" si="14"/>
        <v>0</v>
      </c>
      <c r="M75" s="87">
        <f t="shared" ca="1" si="14"/>
        <v>0</v>
      </c>
      <c r="N75" s="87">
        <f t="shared" ca="1" si="14"/>
        <v>0</v>
      </c>
      <c r="O75" s="87">
        <f t="shared" ca="1" si="14"/>
        <v>0</v>
      </c>
    </row>
    <row r="76" spans="1:15" hidden="1" outlineLevel="1" x14ac:dyDescent="0.2">
      <c r="A76" s="75"/>
      <c r="B76" s="69">
        <f t="shared" ca="1" si="12"/>
        <v>0</v>
      </c>
      <c r="C76" s="92">
        <f t="shared" si="13"/>
        <v>62639</v>
      </c>
      <c r="D76" s="93">
        <f t="shared" ca="1" si="14"/>
        <v>0</v>
      </c>
      <c r="E76" s="87">
        <f t="shared" ca="1" si="14"/>
        <v>0</v>
      </c>
      <c r="F76" s="87">
        <f t="shared" ca="1" si="14"/>
        <v>0</v>
      </c>
      <c r="G76" s="87">
        <f t="shared" ca="1" si="14"/>
        <v>0</v>
      </c>
      <c r="H76" s="87">
        <f t="shared" ca="1" si="14"/>
        <v>0</v>
      </c>
      <c r="I76" s="87">
        <f t="shared" ca="1" si="14"/>
        <v>0</v>
      </c>
      <c r="J76" s="87">
        <f t="shared" ca="1" si="14"/>
        <v>0</v>
      </c>
      <c r="K76" s="87">
        <f t="shared" ca="1" si="14"/>
        <v>0</v>
      </c>
      <c r="L76" s="87">
        <f t="shared" ca="1" si="14"/>
        <v>0</v>
      </c>
      <c r="M76" s="87">
        <f t="shared" ca="1" si="14"/>
        <v>0</v>
      </c>
      <c r="N76" s="87">
        <f t="shared" ca="1" si="14"/>
        <v>0</v>
      </c>
      <c r="O76" s="87">
        <f t="shared" ca="1" si="14"/>
        <v>0</v>
      </c>
    </row>
    <row r="77" spans="1:15" hidden="1" outlineLevel="1" x14ac:dyDescent="0.2">
      <c r="A77" s="75"/>
      <c r="B77" s="69">
        <f t="shared" ca="1" si="12"/>
        <v>0</v>
      </c>
      <c r="C77" s="92">
        <f t="shared" si="13"/>
        <v>63005</v>
      </c>
      <c r="D77" s="93">
        <f t="shared" ca="1" si="14"/>
        <v>0</v>
      </c>
      <c r="E77" s="87">
        <f t="shared" ca="1" si="14"/>
        <v>0</v>
      </c>
      <c r="F77" s="87">
        <f t="shared" ca="1" si="14"/>
        <v>0</v>
      </c>
      <c r="G77" s="87">
        <f t="shared" ca="1" si="14"/>
        <v>0</v>
      </c>
      <c r="H77" s="87">
        <f t="shared" ca="1" si="14"/>
        <v>0</v>
      </c>
      <c r="I77" s="87">
        <f t="shared" ca="1" si="14"/>
        <v>0</v>
      </c>
      <c r="J77" s="87">
        <f t="shared" ca="1" si="14"/>
        <v>0</v>
      </c>
      <c r="K77" s="87">
        <f t="shared" ca="1" si="14"/>
        <v>0</v>
      </c>
      <c r="L77" s="87">
        <f t="shared" ca="1" si="14"/>
        <v>0</v>
      </c>
      <c r="M77" s="87">
        <f t="shared" ca="1" si="14"/>
        <v>0</v>
      </c>
      <c r="N77" s="87">
        <f t="shared" ca="1" si="14"/>
        <v>0</v>
      </c>
      <c r="O77" s="87">
        <f t="shared" ca="1" si="14"/>
        <v>0</v>
      </c>
    </row>
    <row r="78" spans="1:15" hidden="1" outlineLevel="1" x14ac:dyDescent="0.2">
      <c r="A78" s="75"/>
      <c r="B78" s="69">
        <f t="shared" ca="1" si="12"/>
        <v>0</v>
      </c>
      <c r="C78" s="92">
        <f t="shared" si="13"/>
        <v>63370</v>
      </c>
      <c r="D78" s="93">
        <f t="shared" ca="1" si="14"/>
        <v>0</v>
      </c>
      <c r="E78" s="87">
        <f t="shared" ca="1" si="14"/>
        <v>0</v>
      </c>
      <c r="F78" s="87">
        <f t="shared" ca="1" si="14"/>
        <v>0</v>
      </c>
      <c r="G78" s="87">
        <f t="shared" ca="1" si="14"/>
        <v>0</v>
      </c>
      <c r="H78" s="87">
        <f t="shared" ca="1" si="14"/>
        <v>0</v>
      </c>
      <c r="I78" s="87">
        <f t="shared" ca="1" si="14"/>
        <v>0</v>
      </c>
      <c r="J78" s="87">
        <f t="shared" ca="1" si="14"/>
        <v>0</v>
      </c>
      <c r="K78" s="87">
        <f t="shared" ca="1" si="14"/>
        <v>0</v>
      </c>
      <c r="L78" s="87">
        <f t="shared" ca="1" si="14"/>
        <v>0</v>
      </c>
      <c r="M78" s="87">
        <f t="shared" ca="1" si="14"/>
        <v>0</v>
      </c>
      <c r="N78" s="87">
        <f t="shared" ca="1" si="14"/>
        <v>0</v>
      </c>
      <c r="O78" s="87">
        <f t="shared" ca="1" si="14"/>
        <v>0</v>
      </c>
    </row>
    <row r="79" spans="1:15" hidden="1" outlineLevel="1" x14ac:dyDescent="0.2">
      <c r="A79" s="75"/>
      <c r="B79" s="69">
        <f t="shared" ca="1" si="12"/>
        <v>0</v>
      </c>
      <c r="C79" s="92">
        <f t="shared" si="13"/>
        <v>63735</v>
      </c>
      <c r="D79" s="93">
        <f t="shared" ca="1" si="14"/>
        <v>0</v>
      </c>
      <c r="E79" s="87">
        <f t="shared" ca="1" si="14"/>
        <v>0</v>
      </c>
      <c r="F79" s="87">
        <f t="shared" ca="1" si="14"/>
        <v>0</v>
      </c>
      <c r="G79" s="87">
        <f t="shared" ca="1" si="14"/>
        <v>0</v>
      </c>
      <c r="H79" s="87">
        <f t="shared" ca="1" si="14"/>
        <v>0</v>
      </c>
      <c r="I79" s="87">
        <f t="shared" ca="1" si="14"/>
        <v>0</v>
      </c>
      <c r="J79" s="87">
        <f t="shared" ca="1" si="14"/>
        <v>0</v>
      </c>
      <c r="K79" s="87">
        <f t="shared" ca="1" si="14"/>
        <v>0</v>
      </c>
      <c r="L79" s="87">
        <f t="shared" ca="1" si="14"/>
        <v>0</v>
      </c>
      <c r="M79" s="87">
        <f t="shared" ca="1" si="14"/>
        <v>0</v>
      </c>
      <c r="N79" s="87">
        <f t="shared" ca="1" si="14"/>
        <v>0</v>
      </c>
      <c r="O79" s="87">
        <f t="shared" ca="1" si="14"/>
        <v>0</v>
      </c>
    </row>
    <row r="80" spans="1:15" hidden="1" outlineLevel="1" x14ac:dyDescent="0.2">
      <c r="A80" s="75"/>
      <c r="B80" s="69">
        <f t="shared" ca="1" si="12"/>
        <v>0</v>
      </c>
      <c r="C80" s="92">
        <f t="shared" si="13"/>
        <v>64100</v>
      </c>
      <c r="D80" s="93">
        <f t="shared" ca="1" si="14"/>
        <v>0</v>
      </c>
      <c r="E80" s="87">
        <f t="shared" ca="1" si="14"/>
        <v>0</v>
      </c>
      <c r="F80" s="87">
        <f t="shared" ca="1" si="14"/>
        <v>0</v>
      </c>
      <c r="G80" s="87">
        <f t="shared" ca="1" si="14"/>
        <v>0</v>
      </c>
      <c r="H80" s="87">
        <f t="shared" ca="1" si="14"/>
        <v>0</v>
      </c>
      <c r="I80" s="87">
        <f t="shared" ca="1" si="14"/>
        <v>0</v>
      </c>
      <c r="J80" s="87">
        <f t="shared" ca="1" si="14"/>
        <v>0</v>
      </c>
      <c r="K80" s="87">
        <f t="shared" ca="1" si="14"/>
        <v>0</v>
      </c>
      <c r="L80" s="87">
        <f t="shared" ca="1" si="14"/>
        <v>0</v>
      </c>
      <c r="M80" s="87">
        <f t="shared" ca="1" si="14"/>
        <v>0</v>
      </c>
      <c r="N80" s="87">
        <f t="shared" ca="1" si="14"/>
        <v>0</v>
      </c>
      <c r="O80" s="87">
        <f t="shared" ca="1" si="14"/>
        <v>0</v>
      </c>
    </row>
    <row r="81" spans="1:15" hidden="1" outlineLevel="1" x14ac:dyDescent="0.2">
      <c r="A81" s="75"/>
      <c r="B81" s="69">
        <f t="shared" ca="1" si="12"/>
        <v>0</v>
      </c>
      <c r="C81" s="92">
        <f t="shared" si="13"/>
        <v>64466</v>
      </c>
      <c r="D81" s="93">
        <f t="shared" ca="1" si="14"/>
        <v>0</v>
      </c>
      <c r="E81" s="87">
        <f t="shared" ca="1" si="14"/>
        <v>0</v>
      </c>
      <c r="F81" s="87">
        <f t="shared" ca="1" si="14"/>
        <v>0</v>
      </c>
      <c r="G81" s="87">
        <f t="shared" ca="1" si="14"/>
        <v>0</v>
      </c>
      <c r="H81" s="87">
        <f t="shared" ca="1" si="14"/>
        <v>0</v>
      </c>
      <c r="I81" s="87">
        <f t="shared" ca="1" si="14"/>
        <v>0</v>
      </c>
      <c r="J81" s="87">
        <f t="shared" ca="1" si="14"/>
        <v>0</v>
      </c>
      <c r="K81" s="87">
        <f t="shared" ca="1" si="14"/>
        <v>0</v>
      </c>
      <c r="L81" s="87">
        <f t="shared" ca="1" si="14"/>
        <v>0</v>
      </c>
      <c r="M81" s="87">
        <f t="shared" ca="1" si="14"/>
        <v>0</v>
      </c>
      <c r="N81" s="87">
        <f t="shared" ca="1" si="14"/>
        <v>0</v>
      </c>
      <c r="O81" s="87">
        <f t="shared" ca="1" si="14"/>
        <v>0</v>
      </c>
    </row>
    <row r="82" spans="1:15" hidden="1" outlineLevel="1" x14ac:dyDescent="0.2">
      <c r="A82" s="75"/>
      <c r="B82" s="69">
        <f t="shared" ca="1" si="12"/>
        <v>0</v>
      </c>
      <c r="C82" s="92">
        <f t="shared" si="13"/>
        <v>64831</v>
      </c>
      <c r="D82" s="93">
        <f t="shared" ref="D82:O91" ca="1" si="15">IFERROR(SUMIFS(INDIRECT("'" &amp; D$3 &amp; "'!" &amp; D$13),INDIRECT("'" &amp; D$3 &amp; "'!" &amp; D$11),$C82)+SUMIFS(INDIRECT("'" &amp; D$3 &amp; "'!" &amp; D$14),INDIRECT("'" &amp; D$3 &amp; "'!" &amp; D$11),$C82),0)</f>
        <v>0</v>
      </c>
      <c r="E82" s="87">
        <f t="shared" ca="1" si="15"/>
        <v>0</v>
      </c>
      <c r="F82" s="87">
        <f t="shared" ca="1" si="15"/>
        <v>0</v>
      </c>
      <c r="G82" s="87">
        <f t="shared" ca="1" si="15"/>
        <v>0</v>
      </c>
      <c r="H82" s="87">
        <f t="shared" ca="1" si="15"/>
        <v>0</v>
      </c>
      <c r="I82" s="87">
        <f t="shared" ca="1" si="15"/>
        <v>0</v>
      </c>
      <c r="J82" s="87">
        <f t="shared" ca="1" si="15"/>
        <v>0</v>
      </c>
      <c r="K82" s="87">
        <f t="shared" ca="1" si="15"/>
        <v>0</v>
      </c>
      <c r="L82" s="87">
        <f t="shared" ca="1" si="15"/>
        <v>0</v>
      </c>
      <c r="M82" s="87">
        <f t="shared" ca="1" si="15"/>
        <v>0</v>
      </c>
      <c r="N82" s="87">
        <f t="shared" ca="1" si="15"/>
        <v>0</v>
      </c>
      <c r="O82" s="87">
        <f t="shared" ca="1" si="15"/>
        <v>0</v>
      </c>
    </row>
    <row r="83" spans="1:15" hidden="1" outlineLevel="1" x14ac:dyDescent="0.2">
      <c r="A83" s="75"/>
      <c r="B83" s="69">
        <f t="shared" ca="1" si="12"/>
        <v>0</v>
      </c>
      <c r="C83" s="92">
        <f t="shared" si="13"/>
        <v>65196</v>
      </c>
      <c r="D83" s="93">
        <f t="shared" ca="1" si="15"/>
        <v>0</v>
      </c>
      <c r="E83" s="87">
        <f t="shared" ca="1" si="15"/>
        <v>0</v>
      </c>
      <c r="F83" s="87">
        <f t="shared" ca="1" si="15"/>
        <v>0</v>
      </c>
      <c r="G83" s="87">
        <f t="shared" ca="1" si="15"/>
        <v>0</v>
      </c>
      <c r="H83" s="87">
        <f t="shared" ca="1" si="15"/>
        <v>0</v>
      </c>
      <c r="I83" s="87">
        <f t="shared" ca="1" si="15"/>
        <v>0</v>
      </c>
      <c r="J83" s="87">
        <f t="shared" ca="1" si="15"/>
        <v>0</v>
      </c>
      <c r="K83" s="87">
        <f t="shared" ca="1" si="15"/>
        <v>0</v>
      </c>
      <c r="L83" s="87">
        <f t="shared" ca="1" si="15"/>
        <v>0</v>
      </c>
      <c r="M83" s="87">
        <f t="shared" ca="1" si="15"/>
        <v>0</v>
      </c>
      <c r="N83" s="87">
        <f t="shared" ca="1" si="15"/>
        <v>0</v>
      </c>
      <c r="O83" s="87">
        <f t="shared" ca="1" si="15"/>
        <v>0</v>
      </c>
    </row>
    <row r="84" spans="1:15" hidden="1" outlineLevel="1" x14ac:dyDescent="0.2">
      <c r="A84" s="75"/>
      <c r="B84" s="69">
        <f t="shared" ca="1" si="12"/>
        <v>0</v>
      </c>
      <c r="C84" s="92">
        <f t="shared" si="13"/>
        <v>65561</v>
      </c>
      <c r="D84" s="93">
        <f t="shared" ca="1" si="15"/>
        <v>0</v>
      </c>
      <c r="E84" s="87">
        <f t="shared" ca="1" si="15"/>
        <v>0</v>
      </c>
      <c r="F84" s="87">
        <f t="shared" ca="1" si="15"/>
        <v>0</v>
      </c>
      <c r="G84" s="87">
        <f t="shared" ca="1" si="15"/>
        <v>0</v>
      </c>
      <c r="H84" s="87">
        <f t="shared" ca="1" si="15"/>
        <v>0</v>
      </c>
      <c r="I84" s="87">
        <f t="shared" ca="1" si="15"/>
        <v>0</v>
      </c>
      <c r="J84" s="87">
        <f t="shared" ca="1" si="15"/>
        <v>0</v>
      </c>
      <c r="K84" s="87">
        <f t="shared" ca="1" si="15"/>
        <v>0</v>
      </c>
      <c r="L84" s="87">
        <f t="shared" ca="1" si="15"/>
        <v>0</v>
      </c>
      <c r="M84" s="87">
        <f t="shared" ca="1" si="15"/>
        <v>0</v>
      </c>
      <c r="N84" s="87">
        <f t="shared" ca="1" si="15"/>
        <v>0</v>
      </c>
      <c r="O84" s="87">
        <f t="shared" ca="1" si="15"/>
        <v>0</v>
      </c>
    </row>
    <row r="85" spans="1:15" hidden="1" outlineLevel="1" x14ac:dyDescent="0.2">
      <c r="A85" s="75"/>
      <c r="B85" s="69">
        <f t="shared" ca="1" si="12"/>
        <v>0</v>
      </c>
      <c r="C85" s="92">
        <f t="shared" si="13"/>
        <v>65927</v>
      </c>
      <c r="D85" s="93">
        <f t="shared" ca="1" si="15"/>
        <v>0</v>
      </c>
      <c r="E85" s="87">
        <f t="shared" ca="1" si="15"/>
        <v>0</v>
      </c>
      <c r="F85" s="87">
        <f t="shared" ca="1" si="15"/>
        <v>0</v>
      </c>
      <c r="G85" s="87">
        <f t="shared" ca="1" si="15"/>
        <v>0</v>
      </c>
      <c r="H85" s="87">
        <f t="shared" ca="1" si="15"/>
        <v>0</v>
      </c>
      <c r="I85" s="87">
        <f t="shared" ca="1" si="15"/>
        <v>0</v>
      </c>
      <c r="J85" s="87">
        <f t="shared" ca="1" si="15"/>
        <v>0</v>
      </c>
      <c r="K85" s="87">
        <f t="shared" ca="1" si="15"/>
        <v>0</v>
      </c>
      <c r="L85" s="87">
        <f t="shared" ca="1" si="15"/>
        <v>0</v>
      </c>
      <c r="M85" s="87">
        <f t="shared" ca="1" si="15"/>
        <v>0</v>
      </c>
      <c r="N85" s="87">
        <f t="shared" ca="1" si="15"/>
        <v>0</v>
      </c>
      <c r="O85" s="87">
        <f t="shared" ca="1" si="15"/>
        <v>0</v>
      </c>
    </row>
    <row r="86" spans="1:15" hidden="1" outlineLevel="1" x14ac:dyDescent="0.2">
      <c r="A86" s="75"/>
      <c r="B86" s="69">
        <f t="shared" ca="1" si="12"/>
        <v>0</v>
      </c>
      <c r="C86" s="92">
        <f t="shared" si="13"/>
        <v>66292</v>
      </c>
      <c r="D86" s="93">
        <f t="shared" ca="1" si="15"/>
        <v>0</v>
      </c>
      <c r="E86" s="87">
        <f t="shared" ca="1" si="15"/>
        <v>0</v>
      </c>
      <c r="F86" s="87">
        <f t="shared" ca="1" si="15"/>
        <v>0</v>
      </c>
      <c r="G86" s="87">
        <f t="shared" ca="1" si="15"/>
        <v>0</v>
      </c>
      <c r="H86" s="87">
        <f t="shared" ca="1" si="15"/>
        <v>0</v>
      </c>
      <c r="I86" s="87">
        <f t="shared" ca="1" si="15"/>
        <v>0</v>
      </c>
      <c r="J86" s="87">
        <f t="shared" ca="1" si="15"/>
        <v>0</v>
      </c>
      <c r="K86" s="87">
        <f t="shared" ca="1" si="15"/>
        <v>0</v>
      </c>
      <c r="L86" s="87">
        <f t="shared" ca="1" si="15"/>
        <v>0</v>
      </c>
      <c r="M86" s="87">
        <f t="shared" ca="1" si="15"/>
        <v>0</v>
      </c>
      <c r="N86" s="87">
        <f t="shared" ca="1" si="15"/>
        <v>0</v>
      </c>
      <c r="O86" s="87">
        <f t="shared" ca="1" si="15"/>
        <v>0</v>
      </c>
    </row>
    <row r="87" spans="1:15" hidden="1" outlineLevel="1" x14ac:dyDescent="0.2">
      <c r="A87" s="75"/>
      <c r="B87" s="69">
        <f t="shared" ca="1" si="12"/>
        <v>0</v>
      </c>
      <c r="C87" s="92">
        <f t="shared" si="13"/>
        <v>66657</v>
      </c>
      <c r="D87" s="93">
        <f t="shared" ca="1" si="15"/>
        <v>0</v>
      </c>
      <c r="E87" s="87">
        <f t="shared" ca="1" si="15"/>
        <v>0</v>
      </c>
      <c r="F87" s="87">
        <f t="shared" ca="1" si="15"/>
        <v>0</v>
      </c>
      <c r="G87" s="87">
        <f t="shared" ca="1" si="15"/>
        <v>0</v>
      </c>
      <c r="H87" s="87">
        <f t="shared" ca="1" si="15"/>
        <v>0</v>
      </c>
      <c r="I87" s="87">
        <f t="shared" ca="1" si="15"/>
        <v>0</v>
      </c>
      <c r="J87" s="87">
        <f t="shared" ca="1" si="15"/>
        <v>0</v>
      </c>
      <c r="K87" s="87">
        <f t="shared" ca="1" si="15"/>
        <v>0</v>
      </c>
      <c r="L87" s="87">
        <f t="shared" ca="1" si="15"/>
        <v>0</v>
      </c>
      <c r="M87" s="87">
        <f t="shared" ca="1" si="15"/>
        <v>0</v>
      </c>
      <c r="N87" s="87">
        <f t="shared" ca="1" si="15"/>
        <v>0</v>
      </c>
      <c r="O87" s="87">
        <f t="shared" ca="1" si="15"/>
        <v>0</v>
      </c>
    </row>
    <row r="88" spans="1:15" hidden="1" outlineLevel="1" x14ac:dyDescent="0.2">
      <c r="A88" s="75"/>
      <c r="B88" s="69">
        <f t="shared" ca="1" si="12"/>
        <v>0</v>
      </c>
      <c r="C88" s="92">
        <f t="shared" si="13"/>
        <v>67022</v>
      </c>
      <c r="D88" s="93">
        <f t="shared" ca="1" si="15"/>
        <v>0</v>
      </c>
      <c r="E88" s="87">
        <f t="shared" ca="1" si="15"/>
        <v>0</v>
      </c>
      <c r="F88" s="87">
        <f t="shared" ca="1" si="15"/>
        <v>0</v>
      </c>
      <c r="G88" s="87">
        <f t="shared" ca="1" si="15"/>
        <v>0</v>
      </c>
      <c r="H88" s="87">
        <f t="shared" ca="1" si="15"/>
        <v>0</v>
      </c>
      <c r="I88" s="87">
        <f t="shared" ca="1" si="15"/>
        <v>0</v>
      </c>
      <c r="J88" s="87">
        <f t="shared" ca="1" si="15"/>
        <v>0</v>
      </c>
      <c r="K88" s="87">
        <f t="shared" ca="1" si="15"/>
        <v>0</v>
      </c>
      <c r="L88" s="87">
        <f t="shared" ca="1" si="15"/>
        <v>0</v>
      </c>
      <c r="M88" s="87">
        <f t="shared" ca="1" si="15"/>
        <v>0</v>
      </c>
      <c r="N88" s="87">
        <f t="shared" ca="1" si="15"/>
        <v>0</v>
      </c>
      <c r="O88" s="87">
        <f t="shared" ca="1" si="15"/>
        <v>0</v>
      </c>
    </row>
    <row r="89" spans="1:15" hidden="1" outlineLevel="1" x14ac:dyDescent="0.2">
      <c r="A89" s="75"/>
      <c r="B89" s="69">
        <f t="shared" ca="1" si="12"/>
        <v>0</v>
      </c>
      <c r="C89" s="92">
        <f t="shared" si="13"/>
        <v>67388</v>
      </c>
      <c r="D89" s="93">
        <f t="shared" ca="1" si="15"/>
        <v>0</v>
      </c>
      <c r="E89" s="87">
        <f t="shared" ca="1" si="15"/>
        <v>0</v>
      </c>
      <c r="F89" s="87">
        <f t="shared" ca="1" si="15"/>
        <v>0</v>
      </c>
      <c r="G89" s="87">
        <f t="shared" ca="1" si="15"/>
        <v>0</v>
      </c>
      <c r="H89" s="87">
        <f t="shared" ca="1" si="15"/>
        <v>0</v>
      </c>
      <c r="I89" s="87">
        <f t="shared" ca="1" si="15"/>
        <v>0</v>
      </c>
      <c r="J89" s="87">
        <f t="shared" ca="1" si="15"/>
        <v>0</v>
      </c>
      <c r="K89" s="87">
        <f t="shared" ca="1" si="15"/>
        <v>0</v>
      </c>
      <c r="L89" s="87">
        <f t="shared" ca="1" si="15"/>
        <v>0</v>
      </c>
      <c r="M89" s="87">
        <f t="shared" ca="1" si="15"/>
        <v>0</v>
      </c>
      <c r="N89" s="87">
        <f t="shared" ca="1" si="15"/>
        <v>0</v>
      </c>
      <c r="O89" s="87">
        <f t="shared" ca="1" si="15"/>
        <v>0</v>
      </c>
    </row>
    <row r="90" spans="1:15" hidden="1" outlineLevel="1" x14ac:dyDescent="0.2">
      <c r="A90" s="75"/>
      <c r="B90" s="69">
        <f t="shared" ca="1" si="12"/>
        <v>0</v>
      </c>
      <c r="C90" s="92">
        <f t="shared" si="13"/>
        <v>67753</v>
      </c>
      <c r="D90" s="93">
        <f t="shared" ca="1" si="15"/>
        <v>0</v>
      </c>
      <c r="E90" s="87">
        <f t="shared" ca="1" si="15"/>
        <v>0</v>
      </c>
      <c r="F90" s="87">
        <f t="shared" ca="1" si="15"/>
        <v>0</v>
      </c>
      <c r="G90" s="87">
        <f t="shared" ca="1" si="15"/>
        <v>0</v>
      </c>
      <c r="H90" s="87">
        <f t="shared" ca="1" si="15"/>
        <v>0</v>
      </c>
      <c r="I90" s="87">
        <f t="shared" ca="1" si="15"/>
        <v>0</v>
      </c>
      <c r="J90" s="87">
        <f t="shared" ca="1" si="15"/>
        <v>0</v>
      </c>
      <c r="K90" s="87">
        <f t="shared" ca="1" si="15"/>
        <v>0</v>
      </c>
      <c r="L90" s="87">
        <f t="shared" ca="1" si="15"/>
        <v>0</v>
      </c>
      <c r="M90" s="87">
        <f t="shared" ca="1" si="15"/>
        <v>0</v>
      </c>
      <c r="N90" s="87">
        <f t="shared" ca="1" si="15"/>
        <v>0</v>
      </c>
      <c r="O90" s="87">
        <f t="shared" ca="1" si="15"/>
        <v>0</v>
      </c>
    </row>
    <row r="91" spans="1:15" hidden="1" outlineLevel="1" x14ac:dyDescent="0.2">
      <c r="A91" s="75"/>
      <c r="B91" s="69">
        <f t="shared" ca="1" si="12"/>
        <v>0</v>
      </c>
      <c r="C91" s="92">
        <f t="shared" si="13"/>
        <v>68118</v>
      </c>
      <c r="D91" s="93">
        <f t="shared" ca="1" si="15"/>
        <v>0</v>
      </c>
      <c r="E91" s="87">
        <f t="shared" ca="1" si="15"/>
        <v>0</v>
      </c>
      <c r="F91" s="87">
        <f t="shared" ca="1" si="15"/>
        <v>0</v>
      </c>
      <c r="G91" s="87">
        <f t="shared" ca="1" si="15"/>
        <v>0</v>
      </c>
      <c r="H91" s="87">
        <f t="shared" ca="1" si="15"/>
        <v>0</v>
      </c>
      <c r="I91" s="87">
        <f t="shared" ca="1" si="15"/>
        <v>0</v>
      </c>
      <c r="J91" s="87">
        <f t="shared" ca="1" si="15"/>
        <v>0</v>
      </c>
      <c r="K91" s="87">
        <f t="shared" ca="1" si="15"/>
        <v>0</v>
      </c>
      <c r="L91" s="87">
        <f t="shared" ca="1" si="15"/>
        <v>0</v>
      </c>
      <c r="M91" s="87">
        <f t="shared" ca="1" si="15"/>
        <v>0</v>
      </c>
      <c r="N91" s="87">
        <f t="shared" ca="1" si="15"/>
        <v>0</v>
      </c>
      <c r="O91" s="87">
        <f t="shared" ca="1" si="15"/>
        <v>0</v>
      </c>
    </row>
    <row r="92" spans="1:15" hidden="1" outlineLevel="1" x14ac:dyDescent="0.2">
      <c r="A92" s="75"/>
      <c r="B92" s="69">
        <f t="shared" ca="1" si="12"/>
        <v>0</v>
      </c>
      <c r="C92" s="92">
        <f t="shared" si="13"/>
        <v>68483</v>
      </c>
      <c r="D92" s="93">
        <f t="shared" ref="D92:O103" ca="1" si="16">IFERROR(SUMIFS(INDIRECT("'" &amp; D$3 &amp; "'!" &amp; D$13),INDIRECT("'" &amp; D$3 &amp; "'!" &amp; D$11),$C92)+SUMIFS(INDIRECT("'" &amp; D$3 &amp; "'!" &amp; D$14),INDIRECT("'" &amp; D$3 &amp; "'!" &amp; D$11),$C92),0)</f>
        <v>0</v>
      </c>
      <c r="E92" s="87">
        <f t="shared" ca="1" si="16"/>
        <v>0</v>
      </c>
      <c r="F92" s="87">
        <f t="shared" ca="1" si="16"/>
        <v>0</v>
      </c>
      <c r="G92" s="87">
        <f t="shared" ca="1" si="16"/>
        <v>0</v>
      </c>
      <c r="H92" s="87">
        <f t="shared" ca="1" si="16"/>
        <v>0</v>
      </c>
      <c r="I92" s="87">
        <f t="shared" ca="1" si="16"/>
        <v>0</v>
      </c>
      <c r="J92" s="87">
        <f t="shared" ca="1" si="16"/>
        <v>0</v>
      </c>
      <c r="K92" s="87">
        <f t="shared" ca="1" si="16"/>
        <v>0</v>
      </c>
      <c r="L92" s="87">
        <f t="shared" ca="1" si="16"/>
        <v>0</v>
      </c>
      <c r="M92" s="87">
        <f t="shared" ca="1" si="16"/>
        <v>0</v>
      </c>
      <c r="N92" s="87">
        <f t="shared" ca="1" si="16"/>
        <v>0</v>
      </c>
      <c r="O92" s="87">
        <f t="shared" ca="1" si="16"/>
        <v>0</v>
      </c>
    </row>
    <row r="93" spans="1:15" hidden="1" outlineLevel="1" x14ac:dyDescent="0.2">
      <c r="A93" s="75"/>
      <c r="B93" s="69">
        <f t="shared" ca="1" si="12"/>
        <v>0</v>
      </c>
      <c r="C93" s="92">
        <f t="shared" si="13"/>
        <v>68849</v>
      </c>
      <c r="D93" s="93">
        <f t="shared" ca="1" si="16"/>
        <v>0</v>
      </c>
      <c r="E93" s="87">
        <f t="shared" ca="1" si="16"/>
        <v>0</v>
      </c>
      <c r="F93" s="87">
        <f t="shared" ca="1" si="16"/>
        <v>0</v>
      </c>
      <c r="G93" s="87">
        <f t="shared" ca="1" si="16"/>
        <v>0</v>
      </c>
      <c r="H93" s="87">
        <f t="shared" ca="1" si="16"/>
        <v>0</v>
      </c>
      <c r="I93" s="87">
        <f t="shared" ca="1" si="16"/>
        <v>0</v>
      </c>
      <c r="J93" s="87">
        <f t="shared" ca="1" si="16"/>
        <v>0</v>
      </c>
      <c r="K93" s="87">
        <f t="shared" ca="1" si="16"/>
        <v>0</v>
      </c>
      <c r="L93" s="87">
        <f t="shared" ca="1" si="16"/>
        <v>0</v>
      </c>
      <c r="M93" s="87">
        <f t="shared" ca="1" si="16"/>
        <v>0</v>
      </c>
      <c r="N93" s="87">
        <f t="shared" ca="1" si="16"/>
        <v>0</v>
      </c>
      <c r="O93" s="87">
        <f t="shared" ca="1" si="16"/>
        <v>0</v>
      </c>
    </row>
    <row r="94" spans="1:15" hidden="1" outlineLevel="1" x14ac:dyDescent="0.2">
      <c r="A94" s="75"/>
      <c r="B94" s="69">
        <f t="shared" ca="1" si="12"/>
        <v>0</v>
      </c>
      <c r="C94" s="92">
        <f t="shared" si="13"/>
        <v>69214</v>
      </c>
      <c r="D94" s="93">
        <f t="shared" ca="1" si="16"/>
        <v>0</v>
      </c>
      <c r="E94" s="87">
        <f t="shared" ca="1" si="16"/>
        <v>0</v>
      </c>
      <c r="F94" s="87">
        <f t="shared" ca="1" si="16"/>
        <v>0</v>
      </c>
      <c r="G94" s="87">
        <f t="shared" ca="1" si="16"/>
        <v>0</v>
      </c>
      <c r="H94" s="87">
        <f t="shared" ca="1" si="16"/>
        <v>0</v>
      </c>
      <c r="I94" s="87">
        <f t="shared" ca="1" si="16"/>
        <v>0</v>
      </c>
      <c r="J94" s="87">
        <f t="shared" ca="1" si="16"/>
        <v>0</v>
      </c>
      <c r="K94" s="87">
        <f t="shared" ca="1" si="16"/>
        <v>0</v>
      </c>
      <c r="L94" s="87">
        <f t="shared" ca="1" si="16"/>
        <v>0</v>
      </c>
      <c r="M94" s="87">
        <f t="shared" ca="1" si="16"/>
        <v>0</v>
      </c>
      <c r="N94" s="87">
        <f t="shared" ca="1" si="16"/>
        <v>0</v>
      </c>
      <c r="O94" s="87">
        <f t="shared" ca="1" si="16"/>
        <v>0</v>
      </c>
    </row>
    <row r="95" spans="1:15" hidden="1" outlineLevel="1" x14ac:dyDescent="0.2">
      <c r="A95" s="75"/>
      <c r="B95" s="69">
        <f t="shared" ca="1" si="12"/>
        <v>0</v>
      </c>
      <c r="C95" s="92">
        <f t="shared" si="13"/>
        <v>69579</v>
      </c>
      <c r="D95" s="93">
        <f t="shared" ca="1" si="16"/>
        <v>0</v>
      </c>
      <c r="E95" s="87">
        <f t="shared" ca="1" si="16"/>
        <v>0</v>
      </c>
      <c r="F95" s="87">
        <f t="shared" ca="1" si="16"/>
        <v>0</v>
      </c>
      <c r="G95" s="87">
        <f t="shared" ca="1" si="16"/>
        <v>0</v>
      </c>
      <c r="H95" s="87">
        <f t="shared" ca="1" si="16"/>
        <v>0</v>
      </c>
      <c r="I95" s="87">
        <f t="shared" ca="1" si="16"/>
        <v>0</v>
      </c>
      <c r="J95" s="87">
        <f t="shared" ca="1" si="16"/>
        <v>0</v>
      </c>
      <c r="K95" s="87">
        <f t="shared" ca="1" si="16"/>
        <v>0</v>
      </c>
      <c r="L95" s="87">
        <f t="shared" ca="1" si="16"/>
        <v>0</v>
      </c>
      <c r="M95" s="87">
        <f t="shared" ca="1" si="16"/>
        <v>0</v>
      </c>
      <c r="N95" s="87">
        <f t="shared" ca="1" si="16"/>
        <v>0</v>
      </c>
      <c r="O95" s="87">
        <f t="shared" ca="1" si="16"/>
        <v>0</v>
      </c>
    </row>
    <row r="96" spans="1:15" hidden="1" outlineLevel="1" x14ac:dyDescent="0.2">
      <c r="A96" s="75"/>
      <c r="B96" s="69">
        <f t="shared" ca="1" si="12"/>
        <v>0</v>
      </c>
      <c r="C96" s="92">
        <f t="shared" si="13"/>
        <v>69944</v>
      </c>
      <c r="D96" s="93">
        <f t="shared" ca="1" si="16"/>
        <v>0</v>
      </c>
      <c r="E96" s="87">
        <f t="shared" ca="1" si="16"/>
        <v>0</v>
      </c>
      <c r="F96" s="87">
        <f t="shared" ca="1" si="16"/>
        <v>0</v>
      </c>
      <c r="G96" s="87">
        <f t="shared" ca="1" si="16"/>
        <v>0</v>
      </c>
      <c r="H96" s="87">
        <f t="shared" ca="1" si="16"/>
        <v>0</v>
      </c>
      <c r="I96" s="87">
        <f t="shared" ca="1" si="16"/>
        <v>0</v>
      </c>
      <c r="J96" s="87">
        <f t="shared" ca="1" si="16"/>
        <v>0</v>
      </c>
      <c r="K96" s="87">
        <f t="shared" ca="1" si="16"/>
        <v>0</v>
      </c>
      <c r="L96" s="87">
        <f t="shared" ca="1" si="16"/>
        <v>0</v>
      </c>
      <c r="M96" s="87">
        <f t="shared" ca="1" si="16"/>
        <v>0</v>
      </c>
      <c r="N96" s="87">
        <f t="shared" ca="1" si="16"/>
        <v>0</v>
      </c>
      <c r="O96" s="87">
        <f t="shared" ca="1" si="16"/>
        <v>0</v>
      </c>
    </row>
    <row r="97" spans="1:16384" hidden="1" outlineLevel="1" x14ac:dyDescent="0.2">
      <c r="A97" s="75"/>
      <c r="B97" s="69">
        <f t="shared" ca="1" si="12"/>
        <v>0</v>
      </c>
      <c r="C97" s="92">
        <f t="shared" si="13"/>
        <v>70310</v>
      </c>
      <c r="D97" s="93">
        <f t="shared" ca="1" si="16"/>
        <v>0</v>
      </c>
      <c r="E97" s="87">
        <f t="shared" ca="1" si="16"/>
        <v>0</v>
      </c>
      <c r="F97" s="87">
        <f t="shared" ca="1" si="16"/>
        <v>0</v>
      </c>
      <c r="G97" s="87">
        <f t="shared" ca="1" si="16"/>
        <v>0</v>
      </c>
      <c r="H97" s="87">
        <f t="shared" ca="1" si="16"/>
        <v>0</v>
      </c>
      <c r="I97" s="87">
        <f t="shared" ca="1" si="16"/>
        <v>0</v>
      </c>
      <c r="J97" s="87">
        <f t="shared" ca="1" si="16"/>
        <v>0</v>
      </c>
      <c r="K97" s="87">
        <f t="shared" ca="1" si="16"/>
        <v>0</v>
      </c>
      <c r="L97" s="87">
        <f t="shared" ca="1" si="16"/>
        <v>0</v>
      </c>
      <c r="M97" s="87">
        <f t="shared" ca="1" si="16"/>
        <v>0</v>
      </c>
      <c r="N97" s="87">
        <f t="shared" ca="1" si="16"/>
        <v>0</v>
      </c>
      <c r="O97" s="87">
        <f t="shared" ca="1" si="16"/>
        <v>0</v>
      </c>
    </row>
    <row r="98" spans="1:16384" hidden="1" outlineLevel="1" x14ac:dyDescent="0.2">
      <c r="A98" s="75"/>
      <c r="B98" s="69">
        <f t="shared" ca="1" si="12"/>
        <v>0</v>
      </c>
      <c r="C98" s="92">
        <f t="shared" si="13"/>
        <v>70675</v>
      </c>
      <c r="D98" s="93">
        <f t="shared" ca="1" si="16"/>
        <v>0</v>
      </c>
      <c r="E98" s="87">
        <f t="shared" ca="1" si="16"/>
        <v>0</v>
      </c>
      <c r="F98" s="87">
        <f t="shared" ca="1" si="16"/>
        <v>0</v>
      </c>
      <c r="G98" s="87">
        <f t="shared" ca="1" si="16"/>
        <v>0</v>
      </c>
      <c r="H98" s="87">
        <f t="shared" ca="1" si="16"/>
        <v>0</v>
      </c>
      <c r="I98" s="87">
        <f t="shared" ca="1" si="16"/>
        <v>0</v>
      </c>
      <c r="J98" s="87">
        <f t="shared" ca="1" si="16"/>
        <v>0</v>
      </c>
      <c r="K98" s="87">
        <f t="shared" ca="1" si="16"/>
        <v>0</v>
      </c>
      <c r="L98" s="87">
        <f t="shared" ca="1" si="16"/>
        <v>0</v>
      </c>
      <c r="M98" s="87">
        <f t="shared" ca="1" si="16"/>
        <v>0</v>
      </c>
      <c r="N98" s="87">
        <f t="shared" ca="1" si="16"/>
        <v>0</v>
      </c>
      <c r="O98" s="87">
        <f t="shared" ca="1" si="16"/>
        <v>0</v>
      </c>
    </row>
    <row r="99" spans="1:16384" hidden="1" outlineLevel="1" x14ac:dyDescent="0.2">
      <c r="A99" s="75"/>
      <c r="B99" s="69">
        <f t="shared" ca="1" si="12"/>
        <v>0</v>
      </c>
      <c r="C99" s="92">
        <f t="shared" si="13"/>
        <v>71040</v>
      </c>
      <c r="D99" s="93">
        <f t="shared" ca="1" si="16"/>
        <v>0</v>
      </c>
      <c r="E99" s="87">
        <f t="shared" ca="1" si="16"/>
        <v>0</v>
      </c>
      <c r="F99" s="87">
        <f t="shared" ca="1" si="16"/>
        <v>0</v>
      </c>
      <c r="G99" s="87">
        <f t="shared" ca="1" si="16"/>
        <v>0</v>
      </c>
      <c r="H99" s="87">
        <f t="shared" ca="1" si="16"/>
        <v>0</v>
      </c>
      <c r="I99" s="87">
        <f t="shared" ca="1" si="16"/>
        <v>0</v>
      </c>
      <c r="J99" s="87">
        <f t="shared" ca="1" si="16"/>
        <v>0</v>
      </c>
      <c r="K99" s="87">
        <f t="shared" ca="1" si="16"/>
        <v>0</v>
      </c>
      <c r="L99" s="87">
        <f t="shared" ca="1" si="16"/>
        <v>0</v>
      </c>
      <c r="M99" s="87">
        <f t="shared" ca="1" si="16"/>
        <v>0</v>
      </c>
      <c r="N99" s="87">
        <f t="shared" ca="1" si="16"/>
        <v>0</v>
      </c>
      <c r="O99" s="87">
        <f t="shared" ca="1" si="16"/>
        <v>0</v>
      </c>
    </row>
    <row r="100" spans="1:16384" hidden="1" outlineLevel="1" x14ac:dyDescent="0.2">
      <c r="A100" s="75"/>
      <c r="B100" s="69">
        <f t="shared" ca="1" si="12"/>
        <v>0</v>
      </c>
      <c r="C100" s="92">
        <f t="shared" si="13"/>
        <v>71405</v>
      </c>
      <c r="D100" s="93">
        <f t="shared" ca="1" si="16"/>
        <v>0</v>
      </c>
      <c r="E100" s="87">
        <f t="shared" ca="1" si="16"/>
        <v>0</v>
      </c>
      <c r="F100" s="87">
        <f t="shared" ca="1" si="16"/>
        <v>0</v>
      </c>
      <c r="G100" s="87">
        <f t="shared" ca="1" si="16"/>
        <v>0</v>
      </c>
      <c r="H100" s="87">
        <f t="shared" ca="1" si="16"/>
        <v>0</v>
      </c>
      <c r="I100" s="87">
        <f t="shared" ca="1" si="16"/>
        <v>0</v>
      </c>
      <c r="J100" s="87">
        <f t="shared" ca="1" si="16"/>
        <v>0</v>
      </c>
      <c r="K100" s="87">
        <f t="shared" ca="1" si="16"/>
        <v>0</v>
      </c>
      <c r="L100" s="87">
        <f t="shared" ca="1" si="16"/>
        <v>0</v>
      </c>
      <c r="M100" s="87">
        <f t="shared" ca="1" si="16"/>
        <v>0</v>
      </c>
      <c r="N100" s="87">
        <f t="shared" ca="1" si="16"/>
        <v>0</v>
      </c>
      <c r="O100" s="87">
        <f t="shared" ca="1" si="16"/>
        <v>0</v>
      </c>
    </row>
    <row r="101" spans="1:16384" hidden="1" outlineLevel="1" x14ac:dyDescent="0.2">
      <c r="A101" s="75"/>
      <c r="B101" s="69">
        <f t="shared" ca="1" si="12"/>
        <v>0</v>
      </c>
      <c r="C101" s="92">
        <f t="shared" si="13"/>
        <v>71771</v>
      </c>
      <c r="D101" s="93">
        <f t="shared" ca="1" si="16"/>
        <v>0</v>
      </c>
      <c r="E101" s="87">
        <f t="shared" ca="1" si="16"/>
        <v>0</v>
      </c>
      <c r="F101" s="87">
        <f t="shared" ca="1" si="16"/>
        <v>0</v>
      </c>
      <c r="G101" s="87">
        <f t="shared" ca="1" si="16"/>
        <v>0</v>
      </c>
      <c r="H101" s="87">
        <f t="shared" ca="1" si="16"/>
        <v>0</v>
      </c>
      <c r="I101" s="87">
        <f t="shared" ca="1" si="16"/>
        <v>0</v>
      </c>
      <c r="J101" s="87">
        <f t="shared" ca="1" si="16"/>
        <v>0</v>
      </c>
      <c r="K101" s="87">
        <f t="shared" ca="1" si="16"/>
        <v>0</v>
      </c>
      <c r="L101" s="87">
        <f t="shared" ca="1" si="16"/>
        <v>0</v>
      </c>
      <c r="M101" s="87">
        <f t="shared" ca="1" si="16"/>
        <v>0</v>
      </c>
      <c r="N101" s="87">
        <f t="shared" ca="1" si="16"/>
        <v>0</v>
      </c>
      <c r="O101" s="87">
        <f t="shared" ca="1" si="16"/>
        <v>0</v>
      </c>
    </row>
    <row r="102" spans="1:16384" hidden="1" outlineLevel="1" x14ac:dyDescent="0.2">
      <c r="A102" s="75"/>
      <c r="B102" s="69">
        <f t="shared" ca="1" si="12"/>
        <v>0</v>
      </c>
      <c r="C102" s="92">
        <f t="shared" si="13"/>
        <v>72136</v>
      </c>
      <c r="D102" s="93">
        <f t="shared" ca="1" si="16"/>
        <v>0</v>
      </c>
      <c r="E102" s="87">
        <f t="shared" ca="1" si="16"/>
        <v>0</v>
      </c>
      <c r="F102" s="87">
        <f t="shared" ca="1" si="16"/>
        <v>0</v>
      </c>
      <c r="G102" s="87">
        <f t="shared" ca="1" si="16"/>
        <v>0</v>
      </c>
      <c r="H102" s="87">
        <f t="shared" ca="1" si="16"/>
        <v>0</v>
      </c>
      <c r="I102" s="87">
        <f t="shared" ca="1" si="16"/>
        <v>0</v>
      </c>
      <c r="J102" s="87">
        <f t="shared" ca="1" si="16"/>
        <v>0</v>
      </c>
      <c r="K102" s="87">
        <f t="shared" ca="1" si="16"/>
        <v>0</v>
      </c>
      <c r="L102" s="87">
        <f t="shared" ca="1" si="16"/>
        <v>0</v>
      </c>
      <c r="M102" s="87">
        <f t="shared" ca="1" si="16"/>
        <v>0</v>
      </c>
      <c r="N102" s="87">
        <f t="shared" ca="1" si="16"/>
        <v>0</v>
      </c>
      <c r="O102" s="87">
        <f t="shared" ca="1" si="16"/>
        <v>0</v>
      </c>
    </row>
    <row r="103" spans="1:16384" hidden="1" outlineLevel="1" x14ac:dyDescent="0.2">
      <c r="A103" s="75"/>
      <c r="B103" s="69">
        <f t="shared" ca="1" si="12"/>
        <v>0</v>
      </c>
      <c r="C103" s="92">
        <f t="shared" si="13"/>
        <v>72501</v>
      </c>
      <c r="D103" s="93">
        <f t="shared" ca="1" si="16"/>
        <v>0</v>
      </c>
      <c r="E103" s="87">
        <f t="shared" ca="1" si="16"/>
        <v>0</v>
      </c>
      <c r="F103" s="87">
        <f t="shared" ca="1" si="16"/>
        <v>0</v>
      </c>
      <c r="G103" s="87">
        <f t="shared" ca="1" si="16"/>
        <v>0</v>
      </c>
      <c r="H103" s="87">
        <f t="shared" ca="1" si="16"/>
        <v>0</v>
      </c>
      <c r="I103" s="87">
        <f t="shared" ca="1" si="16"/>
        <v>0</v>
      </c>
      <c r="J103" s="87">
        <f t="shared" ca="1" si="16"/>
        <v>0</v>
      </c>
      <c r="K103" s="87">
        <f t="shared" ca="1" si="16"/>
        <v>0</v>
      </c>
      <c r="L103" s="87">
        <f t="shared" ca="1" si="16"/>
        <v>0</v>
      </c>
      <c r="M103" s="87">
        <f t="shared" ca="1" si="16"/>
        <v>0</v>
      </c>
      <c r="N103" s="87">
        <f t="shared" ca="1" si="16"/>
        <v>0</v>
      </c>
      <c r="O103" s="87">
        <f t="shared" ca="1" si="16"/>
        <v>0</v>
      </c>
    </row>
    <row r="104" spans="1:16384" hidden="1" outlineLevel="1" x14ac:dyDescent="0.2">
      <c r="A104" s="75"/>
      <c r="C104" s="75"/>
      <c r="D104" s="75"/>
      <c r="E104" s="72"/>
      <c r="F104" s="72"/>
      <c r="G104" s="72"/>
      <c r="H104" s="72"/>
      <c r="I104" s="72"/>
      <c r="J104" s="72"/>
      <c r="K104" s="72"/>
      <c r="L104" s="72"/>
      <c r="M104" s="72"/>
      <c r="N104" s="72"/>
      <c r="O104" s="72"/>
    </row>
    <row r="105" spans="1:16384" s="82" customFormat="1" ht="13.5" collapsed="1" thickBot="1" x14ac:dyDescent="0.25">
      <c r="A105" s="84" t="s">
        <v>145</v>
      </c>
      <c r="B105" s="83">
        <f ca="1">SUM(B22:B104)</f>
        <v>0</v>
      </c>
      <c r="C105" s="81"/>
      <c r="D105" s="88">
        <f t="shared" ref="D105:O105" ca="1" si="17">SUM(D22:D104)</f>
        <v>0</v>
      </c>
      <c r="E105" s="88">
        <f t="shared" ca="1" si="17"/>
        <v>0</v>
      </c>
      <c r="F105" s="88">
        <f t="shared" ca="1" si="17"/>
        <v>0</v>
      </c>
      <c r="G105" s="88">
        <f t="shared" ca="1" si="17"/>
        <v>0</v>
      </c>
      <c r="H105" s="88">
        <f t="shared" ca="1" si="17"/>
        <v>0</v>
      </c>
      <c r="I105" s="88">
        <f t="shared" ca="1" si="17"/>
        <v>0</v>
      </c>
      <c r="J105" s="88">
        <f t="shared" ca="1" si="17"/>
        <v>0</v>
      </c>
      <c r="K105" s="88">
        <f t="shared" ca="1" si="17"/>
        <v>0</v>
      </c>
      <c r="L105" s="88">
        <f t="shared" ca="1" si="17"/>
        <v>0</v>
      </c>
      <c r="M105" s="88">
        <f t="shared" ca="1" si="17"/>
        <v>0</v>
      </c>
      <c r="N105" s="88">
        <f t="shared" ca="1" si="17"/>
        <v>0</v>
      </c>
      <c r="O105" s="88">
        <f t="shared" ca="1" si="17"/>
        <v>0</v>
      </c>
    </row>
    <row r="106" spans="1:16384" s="97" customFormat="1" ht="13.5" thickTop="1" x14ac:dyDescent="0.2">
      <c r="B106" s="96"/>
      <c r="C106" s="96"/>
      <c r="D106" s="96"/>
      <c r="E106" s="96"/>
      <c r="F106" s="96"/>
      <c r="G106" s="96"/>
      <c r="H106" s="96"/>
      <c r="I106" s="96"/>
      <c r="J106" s="96"/>
      <c r="K106" s="96"/>
      <c r="L106" s="96"/>
      <c r="M106" s="96"/>
      <c r="N106" s="96"/>
      <c r="O106" s="96"/>
    </row>
    <row r="107" spans="1:16384" x14ac:dyDescent="0.2">
      <c r="A107" s="124"/>
      <c r="B107" s="94"/>
      <c r="D107" s="94"/>
      <c r="E107" s="94"/>
      <c r="F107" s="94"/>
      <c r="G107" s="94"/>
      <c r="H107" s="94"/>
      <c r="I107" s="94"/>
      <c r="J107" s="94"/>
      <c r="K107" s="94"/>
      <c r="L107" s="94"/>
      <c r="M107" s="94"/>
      <c r="N107" s="94"/>
      <c r="O107" s="94"/>
    </row>
    <row r="108" spans="1:16384" s="125" customFormat="1" ht="19.5" x14ac:dyDescent="0.4">
      <c r="A108" s="125" t="s">
        <v>200</v>
      </c>
    </row>
    <row r="109" spans="1:16384" s="79" customFormat="1" x14ac:dyDescent="0.2">
      <c r="A109" s="76"/>
      <c r="B109" s="77" t="str">
        <f>B$21</f>
        <v>Total Net Change</v>
      </c>
      <c r="C109" s="78" t="str">
        <f>C$21</f>
        <v>Fiscal Year End</v>
      </c>
      <c r="D109" s="112" t="str">
        <f t="shared" ref="D109:O109" si="18">D$21</f>
        <v>Asset #1</v>
      </c>
      <c r="E109" s="112" t="str">
        <f t="shared" si="18"/>
        <v/>
      </c>
      <c r="F109" s="112" t="str">
        <f t="shared" si="18"/>
        <v/>
      </c>
      <c r="G109" s="112" t="str">
        <f t="shared" si="18"/>
        <v/>
      </c>
      <c r="H109" s="112" t="str">
        <f t="shared" si="18"/>
        <v/>
      </c>
      <c r="I109" s="112" t="str">
        <f t="shared" si="18"/>
        <v/>
      </c>
      <c r="J109" s="112" t="str">
        <f t="shared" si="18"/>
        <v/>
      </c>
      <c r="K109" s="112" t="str">
        <f t="shared" si="18"/>
        <v/>
      </c>
      <c r="L109" s="112" t="str">
        <f t="shared" si="18"/>
        <v/>
      </c>
      <c r="M109" s="112" t="str">
        <f t="shared" si="18"/>
        <v/>
      </c>
      <c r="N109" s="112" t="str">
        <f t="shared" si="18"/>
        <v/>
      </c>
      <c r="O109" s="112" t="str">
        <f t="shared" si="18"/>
        <v/>
      </c>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3"/>
      <c r="CI109" s="113"/>
      <c r="CJ109" s="113"/>
      <c r="CK109" s="113"/>
      <c r="CL109" s="113"/>
      <c r="CM109" s="113"/>
      <c r="CN109" s="113"/>
      <c r="CO109" s="113"/>
      <c r="CP109" s="113"/>
      <c r="CQ109" s="113"/>
      <c r="CR109" s="113"/>
      <c r="CS109" s="113"/>
      <c r="CT109" s="113"/>
      <c r="CU109" s="113"/>
      <c r="CV109" s="113"/>
      <c r="CW109" s="113"/>
      <c r="CX109" s="113"/>
      <c r="CY109" s="113"/>
      <c r="CZ109" s="113"/>
      <c r="DA109" s="113"/>
      <c r="DB109" s="113"/>
      <c r="DC109" s="113"/>
      <c r="DD109" s="113"/>
      <c r="DE109" s="113"/>
      <c r="DF109" s="113"/>
      <c r="DG109" s="113"/>
      <c r="DH109" s="113"/>
      <c r="DI109" s="113"/>
      <c r="DJ109" s="113"/>
      <c r="DK109" s="113"/>
      <c r="DL109" s="113"/>
      <c r="DM109" s="113"/>
      <c r="DN109" s="113"/>
      <c r="DO109" s="113"/>
      <c r="DP109" s="113"/>
      <c r="DQ109" s="113"/>
      <c r="DR109" s="113"/>
      <c r="DS109" s="113"/>
      <c r="DT109" s="113"/>
      <c r="DU109" s="113"/>
      <c r="DV109" s="113"/>
      <c r="DW109" s="113"/>
      <c r="DX109" s="113"/>
      <c r="DY109" s="113"/>
      <c r="DZ109" s="113"/>
      <c r="EA109" s="113"/>
      <c r="EB109" s="113"/>
      <c r="EC109" s="113"/>
      <c r="ED109" s="113"/>
      <c r="EE109" s="113"/>
      <c r="EF109" s="113"/>
      <c r="EG109" s="113"/>
      <c r="EH109" s="113"/>
      <c r="EI109" s="113"/>
      <c r="EJ109" s="113"/>
      <c r="EK109" s="113"/>
      <c r="EL109" s="113"/>
      <c r="EM109" s="113"/>
      <c r="EN109" s="113"/>
      <c r="EO109" s="113"/>
      <c r="EP109" s="113"/>
      <c r="EQ109" s="113"/>
      <c r="ER109" s="113"/>
      <c r="ES109" s="113"/>
      <c r="ET109" s="113"/>
      <c r="EU109" s="113"/>
      <c r="EV109" s="113"/>
      <c r="EW109" s="113"/>
      <c r="EX109" s="113"/>
      <c r="EY109" s="113"/>
      <c r="EZ109" s="113"/>
      <c r="FA109" s="113"/>
      <c r="FB109" s="113"/>
      <c r="FC109" s="113"/>
      <c r="FD109" s="113"/>
      <c r="FE109" s="113"/>
      <c r="FF109" s="113"/>
      <c r="FG109" s="113"/>
      <c r="FH109" s="113"/>
      <c r="FI109" s="113"/>
      <c r="FJ109" s="113"/>
      <c r="FK109" s="113"/>
      <c r="FL109" s="113"/>
      <c r="FM109" s="113"/>
      <c r="FN109" s="113"/>
      <c r="FO109" s="113"/>
      <c r="FP109" s="113"/>
      <c r="FQ109" s="113"/>
      <c r="FR109" s="113"/>
      <c r="FS109" s="113"/>
      <c r="FT109" s="113"/>
      <c r="FU109" s="113"/>
      <c r="FV109" s="113"/>
      <c r="FW109" s="113"/>
      <c r="FX109" s="113"/>
      <c r="FY109" s="113"/>
      <c r="FZ109" s="113"/>
      <c r="GA109" s="113"/>
      <c r="GB109" s="113"/>
      <c r="GC109" s="113"/>
      <c r="GD109" s="113"/>
      <c r="GE109" s="113"/>
      <c r="GF109" s="113"/>
      <c r="GG109" s="113"/>
      <c r="GH109" s="113"/>
      <c r="GI109" s="113"/>
      <c r="GJ109" s="113"/>
      <c r="GK109" s="113"/>
      <c r="GL109" s="113"/>
      <c r="GM109" s="113"/>
      <c r="GN109" s="113"/>
      <c r="GO109" s="113"/>
      <c r="GP109" s="113"/>
      <c r="GQ109" s="113"/>
      <c r="GR109" s="113"/>
      <c r="GS109" s="113"/>
      <c r="GT109" s="113"/>
      <c r="GU109" s="113"/>
      <c r="GV109" s="113"/>
      <c r="GW109" s="113"/>
      <c r="GX109" s="113"/>
      <c r="GY109" s="113"/>
      <c r="GZ109" s="113"/>
      <c r="HA109" s="113"/>
      <c r="HB109" s="113"/>
      <c r="HC109" s="113"/>
      <c r="HD109" s="113"/>
      <c r="HE109" s="113"/>
      <c r="HF109" s="113"/>
      <c r="HG109" s="113"/>
      <c r="HH109" s="113"/>
      <c r="HI109" s="113"/>
      <c r="HJ109" s="113"/>
      <c r="HK109" s="113"/>
      <c r="HL109" s="113"/>
      <c r="HM109" s="113"/>
      <c r="HN109" s="113"/>
      <c r="HO109" s="113"/>
      <c r="HP109" s="113"/>
      <c r="HQ109" s="113"/>
      <c r="HR109" s="113"/>
      <c r="HS109" s="113"/>
      <c r="HT109" s="113"/>
      <c r="HU109" s="113"/>
      <c r="HV109" s="113"/>
      <c r="HW109" s="113"/>
      <c r="HX109" s="113"/>
      <c r="HY109" s="113"/>
      <c r="HZ109" s="113"/>
      <c r="IA109" s="113"/>
      <c r="IB109" s="113"/>
      <c r="IC109" s="113"/>
      <c r="ID109" s="113"/>
      <c r="IE109" s="113"/>
      <c r="IF109" s="113"/>
      <c r="IG109" s="113"/>
      <c r="IH109" s="113"/>
      <c r="II109" s="113"/>
      <c r="IJ109" s="113"/>
      <c r="IK109" s="113"/>
      <c r="IL109" s="113"/>
      <c r="IM109" s="113"/>
      <c r="IN109" s="113"/>
      <c r="IO109" s="113"/>
      <c r="IP109" s="113"/>
      <c r="IQ109" s="113"/>
      <c r="IR109" s="113"/>
      <c r="IS109" s="113"/>
      <c r="IT109" s="113"/>
      <c r="IU109" s="113"/>
      <c r="IV109" s="113"/>
      <c r="IW109" s="113"/>
      <c r="IX109" s="113"/>
      <c r="IY109" s="113"/>
      <c r="IZ109" s="113"/>
      <c r="JA109" s="113"/>
      <c r="JB109" s="113"/>
      <c r="JC109" s="113"/>
      <c r="JD109" s="113"/>
      <c r="JE109" s="113"/>
      <c r="JF109" s="113"/>
      <c r="JG109" s="113"/>
      <c r="JH109" s="113"/>
      <c r="JI109" s="113"/>
      <c r="JJ109" s="113"/>
      <c r="JK109" s="113"/>
      <c r="JL109" s="113"/>
      <c r="JM109" s="113"/>
      <c r="JN109" s="113"/>
      <c r="JO109" s="113"/>
      <c r="JP109" s="113"/>
      <c r="JQ109" s="113"/>
      <c r="JR109" s="113"/>
      <c r="JS109" s="113"/>
      <c r="JT109" s="113"/>
      <c r="JU109" s="113"/>
      <c r="JV109" s="113"/>
      <c r="JW109" s="113"/>
      <c r="JX109" s="113"/>
      <c r="JY109" s="113"/>
      <c r="JZ109" s="113"/>
      <c r="KA109" s="113"/>
      <c r="KB109" s="113"/>
      <c r="KC109" s="113"/>
      <c r="KD109" s="113"/>
      <c r="KE109" s="113"/>
      <c r="KF109" s="113"/>
      <c r="KG109" s="113"/>
      <c r="KH109" s="113"/>
      <c r="KI109" s="113"/>
      <c r="KJ109" s="113"/>
      <c r="KK109" s="113"/>
      <c r="KL109" s="113"/>
      <c r="KM109" s="113"/>
      <c r="KN109" s="113"/>
      <c r="KO109" s="113"/>
      <c r="KP109" s="113"/>
      <c r="KQ109" s="113"/>
      <c r="KR109" s="113"/>
      <c r="KS109" s="113"/>
      <c r="KT109" s="113"/>
      <c r="KU109" s="113"/>
      <c r="KV109" s="113"/>
      <c r="KW109" s="113"/>
      <c r="KX109" s="113"/>
      <c r="KY109" s="113"/>
      <c r="KZ109" s="113"/>
      <c r="LA109" s="113"/>
      <c r="LB109" s="113"/>
      <c r="LC109" s="113"/>
      <c r="LD109" s="113"/>
      <c r="LE109" s="113"/>
      <c r="LF109" s="113"/>
      <c r="LG109" s="113"/>
      <c r="LH109" s="113"/>
      <c r="LI109" s="113"/>
      <c r="LJ109" s="113"/>
      <c r="LK109" s="113"/>
      <c r="LL109" s="113"/>
      <c r="LM109" s="113"/>
      <c r="LN109" s="113"/>
      <c r="LO109" s="113"/>
      <c r="LP109" s="113"/>
      <c r="LQ109" s="113"/>
      <c r="LR109" s="113"/>
      <c r="LS109" s="113"/>
      <c r="LT109" s="113"/>
      <c r="LU109" s="113"/>
      <c r="LV109" s="113"/>
      <c r="LW109" s="113"/>
      <c r="LX109" s="113"/>
      <c r="LY109" s="113"/>
      <c r="LZ109" s="113"/>
      <c r="MA109" s="113"/>
      <c r="MB109" s="113"/>
      <c r="MC109" s="113"/>
      <c r="MD109" s="113"/>
      <c r="ME109" s="113"/>
      <c r="MF109" s="113"/>
      <c r="MG109" s="113"/>
      <c r="MH109" s="113"/>
      <c r="MI109" s="113"/>
      <c r="MJ109" s="113"/>
      <c r="MK109" s="113"/>
      <c r="ML109" s="113"/>
      <c r="MM109" s="113"/>
      <c r="MN109" s="113"/>
      <c r="MO109" s="113"/>
      <c r="MP109" s="113"/>
      <c r="MQ109" s="113"/>
      <c r="MR109" s="113"/>
      <c r="MS109" s="113"/>
      <c r="MT109" s="113"/>
      <c r="MU109" s="113"/>
      <c r="MV109" s="113"/>
      <c r="MW109" s="113"/>
      <c r="MX109" s="113"/>
      <c r="MY109" s="113"/>
      <c r="MZ109" s="113"/>
      <c r="NA109" s="113"/>
      <c r="NB109" s="113"/>
      <c r="NC109" s="113"/>
      <c r="ND109" s="113"/>
      <c r="NE109" s="113"/>
      <c r="NF109" s="113"/>
      <c r="NG109" s="113"/>
      <c r="NH109" s="113"/>
      <c r="NI109" s="113"/>
      <c r="NJ109" s="113"/>
      <c r="NK109" s="113"/>
      <c r="NL109" s="113"/>
      <c r="NM109" s="113"/>
      <c r="NN109" s="113"/>
      <c r="NO109" s="113"/>
      <c r="NP109" s="113"/>
      <c r="NQ109" s="113"/>
      <c r="NR109" s="113"/>
      <c r="NS109" s="113"/>
      <c r="NT109" s="113"/>
      <c r="NU109" s="113"/>
      <c r="NV109" s="113"/>
      <c r="NW109" s="113"/>
      <c r="NX109" s="113"/>
      <c r="NY109" s="113"/>
      <c r="NZ109" s="113"/>
      <c r="OA109" s="113"/>
      <c r="OB109" s="113"/>
      <c r="OC109" s="113"/>
      <c r="OD109" s="113"/>
      <c r="OE109" s="113"/>
      <c r="OF109" s="113"/>
      <c r="OG109" s="113"/>
      <c r="OH109" s="113"/>
      <c r="OI109" s="113"/>
      <c r="OJ109" s="113"/>
      <c r="OK109" s="113"/>
      <c r="OL109" s="113"/>
      <c r="OM109" s="113"/>
      <c r="ON109" s="113"/>
      <c r="OO109" s="113"/>
      <c r="OP109" s="113"/>
      <c r="OQ109" s="113"/>
      <c r="OR109" s="113"/>
      <c r="OS109" s="113"/>
      <c r="OT109" s="113"/>
      <c r="OU109" s="113"/>
      <c r="OV109" s="113"/>
      <c r="OW109" s="113"/>
      <c r="OX109" s="113"/>
      <c r="OY109" s="113"/>
      <c r="OZ109" s="113"/>
      <c r="PA109" s="113"/>
      <c r="PB109" s="113"/>
      <c r="PC109" s="113"/>
      <c r="PD109" s="113"/>
      <c r="PE109" s="113"/>
      <c r="PF109" s="113"/>
      <c r="PG109" s="113"/>
      <c r="PH109" s="113"/>
      <c r="PI109" s="113"/>
      <c r="PJ109" s="113"/>
      <c r="PK109" s="113"/>
      <c r="PL109" s="113"/>
      <c r="PM109" s="113"/>
      <c r="PN109" s="113"/>
      <c r="PO109" s="113"/>
      <c r="PP109" s="113"/>
      <c r="PQ109" s="113"/>
      <c r="PR109" s="113"/>
      <c r="PS109" s="113"/>
      <c r="PT109" s="113"/>
      <c r="PU109" s="113"/>
      <c r="PV109" s="113"/>
      <c r="PW109" s="113"/>
      <c r="PX109" s="113"/>
      <c r="PY109" s="113"/>
      <c r="PZ109" s="113"/>
      <c r="QA109" s="113"/>
      <c r="QB109" s="113"/>
      <c r="QC109" s="113"/>
      <c r="QD109" s="113"/>
      <c r="QE109" s="113"/>
      <c r="QF109" s="113"/>
      <c r="QG109" s="113"/>
      <c r="QH109" s="113"/>
      <c r="QI109" s="113"/>
      <c r="QJ109" s="113"/>
      <c r="QK109" s="113"/>
      <c r="QL109" s="113"/>
      <c r="QM109" s="113"/>
      <c r="QN109" s="113"/>
      <c r="QO109" s="113"/>
      <c r="QP109" s="113"/>
      <c r="QQ109" s="113"/>
      <c r="QR109" s="113"/>
      <c r="QS109" s="113"/>
      <c r="QT109" s="113"/>
      <c r="QU109" s="113"/>
      <c r="QV109" s="113"/>
      <c r="QW109" s="113"/>
      <c r="QX109" s="113"/>
      <c r="QY109" s="113"/>
      <c r="QZ109" s="113"/>
      <c r="RA109" s="113"/>
      <c r="RB109" s="113"/>
      <c r="RC109" s="113"/>
      <c r="RD109" s="113"/>
      <c r="RE109" s="113"/>
      <c r="RF109" s="113"/>
      <c r="RG109" s="113"/>
      <c r="RH109" s="113"/>
      <c r="RI109" s="113"/>
      <c r="RJ109" s="113"/>
      <c r="RK109" s="113"/>
      <c r="RL109" s="113"/>
      <c r="RM109" s="113"/>
      <c r="RN109" s="113"/>
      <c r="RO109" s="113"/>
      <c r="RP109" s="113"/>
      <c r="RQ109" s="113"/>
      <c r="RR109" s="113"/>
      <c r="RS109" s="113"/>
      <c r="RT109" s="113"/>
      <c r="RU109" s="113"/>
      <c r="RV109" s="113"/>
      <c r="RW109" s="113"/>
      <c r="RX109" s="113"/>
      <c r="RY109" s="113"/>
      <c r="RZ109" s="113"/>
      <c r="SA109" s="113"/>
      <c r="SB109" s="113"/>
      <c r="SC109" s="113"/>
      <c r="SD109" s="113"/>
      <c r="SE109" s="113"/>
      <c r="SF109" s="113"/>
      <c r="SG109" s="113"/>
      <c r="SH109" s="113"/>
      <c r="SI109" s="113"/>
      <c r="SJ109" s="113"/>
      <c r="SK109" s="113"/>
      <c r="SL109" s="113"/>
      <c r="SM109" s="113"/>
      <c r="SN109" s="113"/>
      <c r="SO109" s="113"/>
      <c r="SP109" s="113"/>
      <c r="SQ109" s="113"/>
      <c r="SR109" s="113"/>
      <c r="SS109" s="113"/>
      <c r="ST109" s="113"/>
      <c r="SU109" s="113"/>
      <c r="SV109" s="113"/>
      <c r="SW109" s="113"/>
      <c r="SX109" s="113"/>
      <c r="SY109" s="113"/>
      <c r="SZ109" s="113"/>
      <c r="TA109" s="113"/>
      <c r="TB109" s="113"/>
      <c r="TC109" s="113"/>
      <c r="TD109" s="113"/>
      <c r="TE109" s="113"/>
      <c r="TF109" s="113"/>
      <c r="TG109" s="113"/>
      <c r="TH109" s="113"/>
      <c r="TI109" s="113"/>
      <c r="TJ109" s="113"/>
      <c r="TK109" s="113"/>
      <c r="TL109" s="113"/>
      <c r="TM109" s="113"/>
      <c r="TN109" s="113"/>
      <c r="TO109" s="113"/>
      <c r="TP109" s="113"/>
      <c r="TQ109" s="113"/>
      <c r="TR109" s="113"/>
      <c r="TS109" s="113"/>
      <c r="TT109" s="113"/>
      <c r="TU109" s="113"/>
      <c r="TV109" s="113"/>
      <c r="TW109" s="113"/>
      <c r="TX109" s="113"/>
      <c r="TY109" s="113"/>
      <c r="TZ109" s="113"/>
      <c r="UA109" s="113"/>
      <c r="UB109" s="113"/>
      <c r="UC109" s="113"/>
      <c r="UD109" s="113"/>
      <c r="UE109" s="113"/>
      <c r="UF109" s="113"/>
      <c r="UG109" s="113"/>
      <c r="UH109" s="113"/>
      <c r="UI109" s="113"/>
      <c r="UJ109" s="113"/>
      <c r="UK109" s="113"/>
      <c r="UL109" s="113"/>
      <c r="UM109" s="113"/>
      <c r="UN109" s="113"/>
      <c r="UO109" s="113"/>
      <c r="UP109" s="113"/>
      <c r="UQ109" s="113"/>
      <c r="UR109" s="113"/>
      <c r="US109" s="113"/>
      <c r="UT109" s="113"/>
      <c r="UU109" s="113"/>
      <c r="UV109" s="113"/>
      <c r="UW109" s="113"/>
      <c r="UX109" s="113"/>
      <c r="UY109" s="113"/>
      <c r="UZ109" s="113"/>
      <c r="VA109" s="113"/>
      <c r="VB109" s="113"/>
      <c r="VC109" s="113"/>
      <c r="VD109" s="113"/>
      <c r="VE109" s="113"/>
      <c r="VF109" s="113"/>
      <c r="VG109" s="113"/>
      <c r="VH109" s="113"/>
      <c r="VI109" s="113"/>
      <c r="VJ109" s="113"/>
      <c r="VK109" s="113"/>
      <c r="VL109" s="113"/>
      <c r="VM109" s="113"/>
      <c r="VN109" s="113"/>
      <c r="VO109" s="113"/>
      <c r="VP109" s="113"/>
      <c r="VQ109" s="113"/>
      <c r="VR109" s="113"/>
      <c r="VS109" s="113"/>
      <c r="VT109" s="113"/>
      <c r="VU109" s="113"/>
      <c r="VV109" s="113"/>
      <c r="VW109" s="113"/>
      <c r="VX109" s="113"/>
      <c r="VY109" s="113"/>
      <c r="VZ109" s="113"/>
      <c r="WA109" s="113"/>
      <c r="WB109" s="113"/>
      <c r="WC109" s="113"/>
      <c r="WD109" s="113"/>
      <c r="WE109" s="113"/>
      <c r="WF109" s="113"/>
      <c r="WG109" s="113"/>
      <c r="WH109" s="113"/>
      <c r="WI109" s="113"/>
      <c r="WJ109" s="113"/>
      <c r="WK109" s="113"/>
      <c r="WL109" s="113"/>
      <c r="WM109" s="113"/>
      <c r="WN109" s="113"/>
      <c r="WO109" s="113"/>
      <c r="WP109" s="113"/>
      <c r="WQ109" s="113"/>
      <c r="WR109" s="113"/>
      <c r="WS109" s="113"/>
      <c r="WT109" s="113"/>
      <c r="WU109" s="113"/>
      <c r="WV109" s="113"/>
      <c r="WW109" s="113"/>
      <c r="WX109" s="113"/>
      <c r="WY109" s="113"/>
      <c r="WZ109" s="113"/>
      <c r="XA109" s="113"/>
      <c r="XB109" s="113"/>
      <c r="XC109" s="113"/>
      <c r="XD109" s="113"/>
      <c r="XE109" s="113"/>
      <c r="XF109" s="113"/>
      <c r="XG109" s="113"/>
      <c r="XH109" s="113"/>
      <c r="XI109" s="113"/>
      <c r="XJ109" s="113"/>
      <c r="XK109" s="113"/>
      <c r="XL109" s="113"/>
      <c r="XM109" s="113"/>
      <c r="XN109" s="113"/>
      <c r="XO109" s="113"/>
      <c r="XP109" s="113"/>
      <c r="XQ109" s="113"/>
      <c r="XR109" s="113"/>
      <c r="XS109" s="113"/>
      <c r="XT109" s="113"/>
      <c r="XU109" s="113"/>
      <c r="XV109" s="113"/>
      <c r="XW109" s="113"/>
      <c r="XX109" s="113"/>
      <c r="XY109" s="113"/>
      <c r="XZ109" s="113"/>
      <c r="YA109" s="113"/>
      <c r="YB109" s="113"/>
      <c r="YC109" s="113"/>
      <c r="YD109" s="113"/>
      <c r="YE109" s="113"/>
      <c r="YF109" s="113"/>
      <c r="YG109" s="113"/>
      <c r="YH109" s="113"/>
      <c r="YI109" s="113"/>
      <c r="YJ109" s="113"/>
      <c r="YK109" s="113"/>
      <c r="YL109" s="113"/>
      <c r="YM109" s="113"/>
      <c r="YN109" s="113"/>
      <c r="YO109" s="113"/>
      <c r="YP109" s="113"/>
      <c r="YQ109" s="113"/>
      <c r="YR109" s="113"/>
      <c r="YS109" s="113"/>
      <c r="YT109" s="113"/>
      <c r="YU109" s="113"/>
      <c r="YV109" s="113"/>
      <c r="YW109" s="113"/>
      <c r="YX109" s="113"/>
      <c r="YY109" s="113"/>
      <c r="YZ109" s="113"/>
      <c r="ZA109" s="113"/>
      <c r="ZB109" s="113"/>
      <c r="ZC109" s="113"/>
      <c r="ZD109" s="113"/>
      <c r="ZE109" s="113"/>
      <c r="ZF109" s="113"/>
      <c r="ZG109" s="113"/>
      <c r="ZH109" s="113"/>
      <c r="ZI109" s="113"/>
      <c r="ZJ109" s="113"/>
      <c r="ZK109" s="113"/>
      <c r="ZL109" s="113"/>
      <c r="ZM109" s="113"/>
      <c r="ZN109" s="113"/>
      <c r="ZO109" s="113"/>
      <c r="ZP109" s="113"/>
      <c r="ZQ109" s="113"/>
      <c r="ZR109" s="113"/>
      <c r="ZS109" s="113"/>
      <c r="ZT109" s="113"/>
      <c r="ZU109" s="113"/>
      <c r="ZV109" s="113"/>
      <c r="ZW109" s="113"/>
      <c r="ZX109" s="113"/>
      <c r="ZY109" s="113"/>
      <c r="ZZ109" s="113"/>
      <c r="AAA109" s="113"/>
      <c r="AAB109" s="113"/>
      <c r="AAC109" s="113"/>
      <c r="AAD109" s="113"/>
      <c r="AAE109" s="113"/>
      <c r="AAF109" s="113"/>
      <c r="AAG109" s="113"/>
      <c r="AAH109" s="113"/>
      <c r="AAI109" s="113"/>
      <c r="AAJ109" s="113"/>
      <c r="AAK109" s="113"/>
      <c r="AAL109" s="113"/>
      <c r="AAM109" s="113"/>
      <c r="AAN109" s="113"/>
      <c r="AAO109" s="113"/>
      <c r="AAP109" s="113"/>
      <c r="AAQ109" s="113"/>
      <c r="AAR109" s="113"/>
      <c r="AAS109" s="113"/>
      <c r="AAT109" s="113"/>
      <c r="AAU109" s="113"/>
      <c r="AAV109" s="113"/>
      <c r="AAW109" s="113"/>
      <c r="AAX109" s="113"/>
      <c r="AAY109" s="113"/>
      <c r="AAZ109" s="113"/>
      <c r="ABA109" s="113"/>
      <c r="ABB109" s="113"/>
      <c r="ABC109" s="113"/>
      <c r="ABD109" s="113"/>
      <c r="ABE109" s="113"/>
      <c r="ABF109" s="113"/>
      <c r="ABG109" s="113"/>
      <c r="ABH109" s="113"/>
      <c r="ABI109" s="113"/>
      <c r="ABJ109" s="113"/>
      <c r="ABK109" s="113"/>
      <c r="ABL109" s="113"/>
      <c r="ABM109" s="113"/>
      <c r="ABN109" s="113"/>
      <c r="ABO109" s="113"/>
      <c r="ABP109" s="113"/>
      <c r="ABQ109" s="113"/>
      <c r="ABR109" s="113"/>
      <c r="ABS109" s="113"/>
      <c r="ABT109" s="113"/>
      <c r="ABU109" s="113"/>
      <c r="ABV109" s="113"/>
      <c r="ABW109" s="113"/>
      <c r="ABX109" s="113"/>
      <c r="ABY109" s="113"/>
      <c r="ABZ109" s="113"/>
      <c r="ACA109" s="113"/>
      <c r="ACB109" s="113"/>
      <c r="ACC109" s="113"/>
      <c r="ACD109" s="113"/>
      <c r="ACE109" s="113"/>
      <c r="ACF109" s="113"/>
      <c r="ACG109" s="113"/>
      <c r="ACH109" s="113"/>
      <c r="ACI109" s="113"/>
      <c r="ACJ109" s="113"/>
      <c r="ACK109" s="113"/>
      <c r="ACL109" s="113"/>
      <c r="ACM109" s="113"/>
      <c r="ACN109" s="113"/>
      <c r="ACO109" s="113"/>
      <c r="ACP109" s="113"/>
      <c r="ACQ109" s="113"/>
      <c r="ACR109" s="113"/>
      <c r="ACS109" s="113"/>
      <c r="ACT109" s="113"/>
      <c r="ACU109" s="113"/>
      <c r="ACV109" s="113"/>
      <c r="ACW109" s="113"/>
      <c r="ACX109" s="113"/>
      <c r="ACY109" s="113"/>
      <c r="ACZ109" s="113"/>
      <c r="ADA109" s="113"/>
      <c r="ADB109" s="113"/>
      <c r="ADC109" s="113"/>
      <c r="ADD109" s="113"/>
      <c r="ADE109" s="113"/>
      <c r="ADF109" s="113"/>
      <c r="ADG109" s="113"/>
      <c r="ADH109" s="113"/>
      <c r="ADI109" s="113"/>
      <c r="ADJ109" s="113"/>
      <c r="ADK109" s="113"/>
      <c r="ADL109" s="113"/>
      <c r="ADM109" s="113"/>
      <c r="ADN109" s="113"/>
      <c r="ADO109" s="113"/>
      <c r="ADP109" s="113"/>
      <c r="ADQ109" s="113"/>
      <c r="ADR109" s="113"/>
      <c r="ADS109" s="113"/>
      <c r="ADT109" s="113"/>
      <c r="ADU109" s="113"/>
      <c r="ADV109" s="113"/>
      <c r="ADW109" s="113"/>
      <c r="ADX109" s="113"/>
      <c r="ADY109" s="113"/>
      <c r="ADZ109" s="113"/>
      <c r="AEA109" s="113"/>
      <c r="AEB109" s="113"/>
      <c r="AEC109" s="113"/>
      <c r="AED109" s="113"/>
      <c r="AEE109" s="113"/>
      <c r="AEF109" s="113"/>
      <c r="AEG109" s="113"/>
      <c r="AEH109" s="113"/>
      <c r="AEI109" s="113"/>
      <c r="AEJ109" s="113"/>
      <c r="AEK109" s="113"/>
      <c r="AEL109" s="113"/>
      <c r="AEM109" s="113"/>
      <c r="AEN109" s="113"/>
      <c r="AEO109" s="113"/>
      <c r="AEP109" s="113"/>
      <c r="AEQ109" s="113"/>
      <c r="AER109" s="113"/>
      <c r="AES109" s="113"/>
      <c r="AET109" s="113"/>
      <c r="AEU109" s="113"/>
      <c r="AEV109" s="113"/>
      <c r="AEW109" s="113"/>
      <c r="AEX109" s="113"/>
      <c r="AEY109" s="113"/>
      <c r="AEZ109" s="113"/>
      <c r="AFA109" s="113"/>
      <c r="AFB109" s="113"/>
      <c r="AFC109" s="113"/>
      <c r="AFD109" s="113"/>
      <c r="AFE109" s="113"/>
      <c r="AFF109" s="113"/>
      <c r="AFG109" s="113"/>
      <c r="AFH109" s="113"/>
      <c r="AFI109" s="113"/>
      <c r="AFJ109" s="113"/>
      <c r="AFK109" s="113"/>
      <c r="AFL109" s="113"/>
      <c r="AFM109" s="113"/>
      <c r="AFN109" s="113"/>
      <c r="AFO109" s="113"/>
      <c r="AFP109" s="113"/>
      <c r="AFQ109" s="113"/>
      <c r="AFR109" s="113"/>
      <c r="AFS109" s="113"/>
      <c r="AFT109" s="113"/>
      <c r="AFU109" s="113"/>
      <c r="AFV109" s="113"/>
      <c r="AFW109" s="113"/>
      <c r="AFX109" s="113"/>
      <c r="AFY109" s="113"/>
      <c r="AFZ109" s="113"/>
      <c r="AGA109" s="113"/>
      <c r="AGB109" s="113"/>
      <c r="AGC109" s="113"/>
      <c r="AGD109" s="113"/>
      <c r="AGE109" s="113"/>
      <c r="AGF109" s="113"/>
      <c r="AGG109" s="113"/>
      <c r="AGH109" s="113"/>
      <c r="AGI109" s="113"/>
      <c r="AGJ109" s="113"/>
      <c r="AGK109" s="113"/>
      <c r="AGL109" s="113"/>
      <c r="AGM109" s="113"/>
      <c r="AGN109" s="113"/>
      <c r="AGO109" s="113"/>
      <c r="AGP109" s="113"/>
      <c r="AGQ109" s="113"/>
      <c r="AGR109" s="113"/>
      <c r="AGS109" s="113"/>
      <c r="AGT109" s="113"/>
      <c r="AGU109" s="113"/>
      <c r="AGV109" s="113"/>
      <c r="AGW109" s="113"/>
      <c r="AGX109" s="113"/>
      <c r="AGY109" s="113"/>
      <c r="AGZ109" s="113"/>
      <c r="AHA109" s="113"/>
      <c r="AHB109" s="113"/>
      <c r="AHC109" s="113"/>
      <c r="AHD109" s="113"/>
      <c r="AHE109" s="113"/>
      <c r="AHF109" s="113"/>
      <c r="AHG109" s="113"/>
      <c r="AHH109" s="113"/>
      <c r="AHI109" s="113"/>
      <c r="AHJ109" s="113"/>
      <c r="AHK109" s="113"/>
      <c r="AHL109" s="113"/>
      <c r="AHM109" s="113"/>
      <c r="AHN109" s="113"/>
      <c r="AHO109" s="113"/>
      <c r="AHP109" s="113"/>
      <c r="AHQ109" s="113"/>
      <c r="AHR109" s="113"/>
      <c r="AHS109" s="113"/>
      <c r="AHT109" s="113"/>
      <c r="AHU109" s="113"/>
      <c r="AHV109" s="113"/>
      <c r="AHW109" s="113"/>
      <c r="AHX109" s="113"/>
      <c r="AHY109" s="113"/>
      <c r="AHZ109" s="113"/>
      <c r="AIA109" s="113"/>
      <c r="AIB109" s="113"/>
      <c r="AIC109" s="113"/>
      <c r="AID109" s="113"/>
      <c r="AIE109" s="113"/>
      <c r="AIF109" s="113"/>
      <c r="AIG109" s="113"/>
      <c r="AIH109" s="113"/>
      <c r="AII109" s="113"/>
      <c r="AIJ109" s="113"/>
      <c r="AIK109" s="113"/>
      <c r="AIL109" s="113"/>
      <c r="AIM109" s="113"/>
      <c r="AIN109" s="113"/>
      <c r="AIO109" s="113"/>
      <c r="AIP109" s="113"/>
      <c r="AIQ109" s="113"/>
      <c r="AIR109" s="113"/>
      <c r="AIS109" s="113"/>
      <c r="AIT109" s="113"/>
      <c r="AIU109" s="113"/>
      <c r="AIV109" s="113"/>
      <c r="AIW109" s="113"/>
      <c r="AIX109" s="113"/>
      <c r="AIY109" s="113"/>
      <c r="AIZ109" s="113"/>
      <c r="AJA109" s="113"/>
      <c r="AJB109" s="113"/>
      <c r="AJC109" s="113"/>
      <c r="AJD109" s="113"/>
      <c r="AJE109" s="113"/>
      <c r="AJF109" s="113"/>
      <c r="AJG109" s="113"/>
      <c r="AJH109" s="113"/>
      <c r="AJI109" s="113"/>
      <c r="AJJ109" s="113"/>
      <c r="AJK109" s="113"/>
      <c r="AJL109" s="113"/>
      <c r="AJM109" s="113"/>
      <c r="AJN109" s="113"/>
      <c r="AJO109" s="113"/>
      <c r="AJP109" s="113"/>
      <c r="AJQ109" s="113"/>
      <c r="AJR109" s="113"/>
      <c r="AJS109" s="113"/>
      <c r="AJT109" s="113"/>
      <c r="AJU109" s="113"/>
      <c r="AJV109" s="113"/>
      <c r="AJW109" s="113"/>
      <c r="AJX109" s="113"/>
      <c r="AJY109" s="113"/>
      <c r="AJZ109" s="113"/>
      <c r="AKA109" s="113"/>
      <c r="AKB109" s="113"/>
      <c r="AKC109" s="113"/>
      <c r="AKD109" s="113"/>
      <c r="AKE109" s="113"/>
      <c r="AKF109" s="113"/>
      <c r="AKG109" s="113"/>
      <c r="AKH109" s="113"/>
      <c r="AKI109" s="113"/>
      <c r="AKJ109" s="113"/>
      <c r="AKK109" s="113"/>
      <c r="AKL109" s="113"/>
      <c r="AKM109" s="113"/>
      <c r="AKN109" s="113"/>
      <c r="AKO109" s="113"/>
      <c r="AKP109" s="113"/>
      <c r="AKQ109" s="113"/>
      <c r="AKR109" s="113"/>
      <c r="AKS109" s="113"/>
      <c r="AKT109" s="113"/>
      <c r="AKU109" s="113"/>
      <c r="AKV109" s="113"/>
      <c r="AKW109" s="113"/>
      <c r="AKX109" s="113"/>
      <c r="AKY109" s="113"/>
      <c r="AKZ109" s="113"/>
      <c r="ALA109" s="113"/>
      <c r="ALB109" s="113"/>
      <c r="ALC109" s="113"/>
      <c r="ALD109" s="113"/>
      <c r="ALE109" s="113"/>
      <c r="ALF109" s="113"/>
      <c r="ALG109" s="113"/>
      <c r="ALH109" s="113"/>
      <c r="ALI109" s="113"/>
      <c r="ALJ109" s="113"/>
      <c r="ALK109" s="113"/>
      <c r="ALL109" s="113"/>
      <c r="ALM109" s="113"/>
      <c r="ALN109" s="113"/>
      <c r="ALO109" s="113"/>
      <c r="ALP109" s="113"/>
      <c r="ALQ109" s="113"/>
      <c r="ALR109" s="113"/>
      <c r="ALS109" s="113"/>
      <c r="ALT109" s="113"/>
      <c r="ALU109" s="113"/>
      <c r="ALV109" s="113"/>
      <c r="ALW109" s="113"/>
      <c r="ALX109" s="113"/>
      <c r="ALY109" s="113"/>
      <c r="ALZ109" s="113"/>
      <c r="AMA109" s="113"/>
      <c r="AMB109" s="113"/>
      <c r="AMC109" s="113"/>
      <c r="AMD109" s="113"/>
      <c r="AME109" s="113"/>
      <c r="AMF109" s="113"/>
      <c r="AMG109" s="113"/>
      <c r="AMH109" s="113"/>
      <c r="AMI109" s="113"/>
      <c r="AMJ109" s="113"/>
      <c r="AMK109" s="113"/>
      <c r="AML109" s="113"/>
      <c r="AMM109" s="113"/>
      <c r="AMN109" s="113"/>
      <c r="AMO109" s="113"/>
      <c r="AMP109" s="113"/>
      <c r="AMQ109" s="113"/>
      <c r="AMR109" s="113"/>
      <c r="AMS109" s="113"/>
      <c r="AMT109" s="113"/>
      <c r="AMU109" s="113"/>
      <c r="AMV109" s="113"/>
      <c r="AMW109" s="113"/>
      <c r="AMX109" s="113"/>
      <c r="AMY109" s="113"/>
      <c r="AMZ109" s="113"/>
      <c r="ANA109" s="113"/>
      <c r="ANB109" s="113"/>
      <c r="ANC109" s="113"/>
      <c r="AND109" s="113"/>
      <c r="ANE109" s="113"/>
      <c r="ANF109" s="113"/>
      <c r="ANG109" s="113"/>
      <c r="ANH109" s="113"/>
      <c r="ANI109" s="113"/>
      <c r="ANJ109" s="113"/>
      <c r="ANK109" s="113"/>
      <c r="ANL109" s="113"/>
      <c r="ANM109" s="113"/>
      <c r="ANN109" s="113"/>
      <c r="ANO109" s="113"/>
      <c r="ANP109" s="113"/>
      <c r="ANQ109" s="113"/>
      <c r="ANR109" s="113"/>
      <c r="ANS109" s="113"/>
      <c r="ANT109" s="113"/>
      <c r="ANU109" s="113"/>
      <c r="ANV109" s="113"/>
      <c r="ANW109" s="113"/>
      <c r="ANX109" s="113"/>
      <c r="ANY109" s="113"/>
      <c r="ANZ109" s="113"/>
      <c r="AOA109" s="113"/>
      <c r="AOB109" s="113"/>
      <c r="AOC109" s="113"/>
      <c r="AOD109" s="113"/>
      <c r="AOE109" s="113"/>
      <c r="AOF109" s="113"/>
      <c r="AOG109" s="113"/>
      <c r="AOH109" s="113"/>
      <c r="AOI109" s="113"/>
      <c r="AOJ109" s="113"/>
      <c r="AOK109" s="113"/>
      <c r="AOL109" s="113"/>
      <c r="AOM109" s="113"/>
      <c r="AON109" s="113"/>
      <c r="AOO109" s="113"/>
      <c r="AOP109" s="113"/>
      <c r="AOQ109" s="113"/>
      <c r="AOR109" s="113"/>
      <c r="AOS109" s="113"/>
      <c r="AOT109" s="113"/>
      <c r="AOU109" s="113"/>
      <c r="AOV109" s="113"/>
      <c r="AOW109" s="113"/>
      <c r="AOX109" s="113"/>
      <c r="AOY109" s="113"/>
      <c r="AOZ109" s="113"/>
      <c r="APA109" s="113"/>
      <c r="APB109" s="113"/>
      <c r="APC109" s="113"/>
      <c r="APD109" s="113"/>
      <c r="APE109" s="113"/>
      <c r="APF109" s="113"/>
      <c r="APG109" s="113"/>
      <c r="APH109" s="113"/>
      <c r="API109" s="113"/>
      <c r="APJ109" s="113"/>
      <c r="APK109" s="113"/>
      <c r="APL109" s="113"/>
      <c r="APM109" s="113"/>
      <c r="APN109" s="113"/>
      <c r="APO109" s="113"/>
      <c r="APP109" s="113"/>
      <c r="APQ109" s="113"/>
      <c r="APR109" s="113"/>
      <c r="APS109" s="113"/>
      <c r="APT109" s="113"/>
      <c r="APU109" s="113"/>
      <c r="APV109" s="113"/>
      <c r="APW109" s="113"/>
      <c r="APX109" s="113"/>
      <c r="APY109" s="113"/>
      <c r="APZ109" s="113"/>
      <c r="AQA109" s="113"/>
      <c r="AQB109" s="113"/>
      <c r="AQC109" s="113"/>
      <c r="AQD109" s="113"/>
      <c r="AQE109" s="113"/>
      <c r="AQF109" s="113"/>
      <c r="AQG109" s="113"/>
      <c r="AQH109" s="113"/>
      <c r="AQI109" s="113"/>
      <c r="AQJ109" s="113"/>
      <c r="AQK109" s="113"/>
      <c r="AQL109" s="113"/>
      <c r="AQM109" s="113"/>
      <c r="AQN109" s="113"/>
      <c r="AQO109" s="113"/>
      <c r="AQP109" s="113"/>
      <c r="AQQ109" s="113"/>
      <c r="AQR109" s="113"/>
      <c r="AQS109" s="113"/>
      <c r="AQT109" s="113"/>
      <c r="AQU109" s="113"/>
      <c r="AQV109" s="113"/>
      <c r="AQW109" s="113"/>
      <c r="AQX109" s="113"/>
      <c r="AQY109" s="113"/>
      <c r="AQZ109" s="113"/>
      <c r="ARA109" s="113"/>
      <c r="ARB109" s="113"/>
      <c r="ARC109" s="113"/>
      <c r="ARD109" s="113"/>
      <c r="ARE109" s="113"/>
      <c r="ARF109" s="113"/>
      <c r="ARG109" s="113"/>
      <c r="ARH109" s="113"/>
      <c r="ARI109" s="113"/>
      <c r="ARJ109" s="113"/>
      <c r="ARK109" s="113"/>
      <c r="ARL109" s="113"/>
      <c r="ARM109" s="113"/>
      <c r="ARN109" s="113"/>
      <c r="ARO109" s="113"/>
      <c r="ARP109" s="113"/>
      <c r="ARQ109" s="113"/>
      <c r="ARR109" s="113"/>
      <c r="ARS109" s="113"/>
      <c r="ART109" s="113"/>
      <c r="ARU109" s="113"/>
      <c r="ARV109" s="113"/>
      <c r="ARW109" s="113"/>
      <c r="ARX109" s="113"/>
      <c r="ARY109" s="113"/>
      <c r="ARZ109" s="113"/>
      <c r="ASA109" s="113"/>
      <c r="ASB109" s="113"/>
      <c r="ASC109" s="113"/>
      <c r="ASD109" s="113"/>
      <c r="ASE109" s="113"/>
      <c r="ASF109" s="113"/>
      <c r="ASG109" s="113"/>
      <c r="ASH109" s="113"/>
      <c r="ASI109" s="113"/>
      <c r="ASJ109" s="113"/>
      <c r="ASK109" s="113"/>
      <c r="ASL109" s="113"/>
      <c r="ASM109" s="113"/>
      <c r="ASN109" s="113"/>
      <c r="ASO109" s="113"/>
      <c r="ASP109" s="113"/>
      <c r="ASQ109" s="113"/>
      <c r="ASR109" s="113"/>
      <c r="ASS109" s="113"/>
      <c r="AST109" s="113"/>
      <c r="ASU109" s="113"/>
      <c r="ASV109" s="113"/>
      <c r="ASW109" s="113"/>
      <c r="ASX109" s="113"/>
      <c r="ASY109" s="113"/>
      <c r="ASZ109" s="113"/>
      <c r="ATA109" s="113"/>
      <c r="ATB109" s="113"/>
      <c r="ATC109" s="113"/>
      <c r="ATD109" s="113"/>
      <c r="ATE109" s="113"/>
      <c r="ATF109" s="113"/>
      <c r="ATG109" s="113"/>
      <c r="ATH109" s="113"/>
      <c r="ATI109" s="113"/>
      <c r="ATJ109" s="113"/>
      <c r="ATK109" s="113"/>
      <c r="ATL109" s="113"/>
      <c r="ATM109" s="113"/>
      <c r="ATN109" s="113"/>
      <c r="ATO109" s="113"/>
      <c r="ATP109" s="113"/>
      <c r="ATQ109" s="113"/>
      <c r="ATR109" s="113"/>
      <c r="ATS109" s="113"/>
      <c r="ATT109" s="113"/>
      <c r="ATU109" s="113"/>
      <c r="ATV109" s="113"/>
      <c r="ATW109" s="113"/>
      <c r="ATX109" s="113"/>
      <c r="ATY109" s="113"/>
      <c r="ATZ109" s="113"/>
      <c r="AUA109" s="113"/>
      <c r="AUB109" s="113"/>
      <c r="AUC109" s="113"/>
      <c r="AUD109" s="113"/>
      <c r="AUE109" s="113"/>
      <c r="AUF109" s="113"/>
      <c r="AUG109" s="113"/>
      <c r="AUH109" s="113"/>
      <c r="AUI109" s="113"/>
      <c r="AUJ109" s="113"/>
      <c r="AUK109" s="113"/>
      <c r="AUL109" s="113"/>
      <c r="AUM109" s="113"/>
      <c r="AUN109" s="113"/>
      <c r="AUO109" s="113"/>
      <c r="AUP109" s="113"/>
      <c r="AUQ109" s="113"/>
      <c r="AUR109" s="113"/>
      <c r="AUS109" s="113"/>
      <c r="AUT109" s="113"/>
      <c r="AUU109" s="113"/>
      <c r="AUV109" s="113"/>
      <c r="AUW109" s="113"/>
      <c r="AUX109" s="113"/>
      <c r="AUY109" s="113"/>
      <c r="AUZ109" s="113"/>
      <c r="AVA109" s="113"/>
      <c r="AVB109" s="113"/>
      <c r="AVC109" s="113"/>
      <c r="AVD109" s="113"/>
      <c r="AVE109" s="113"/>
      <c r="AVF109" s="113"/>
      <c r="AVG109" s="113"/>
      <c r="AVH109" s="113"/>
      <c r="AVI109" s="113"/>
      <c r="AVJ109" s="113"/>
      <c r="AVK109" s="113"/>
      <c r="AVL109" s="113"/>
      <c r="AVM109" s="113"/>
      <c r="AVN109" s="113"/>
      <c r="AVO109" s="113"/>
      <c r="AVP109" s="113"/>
      <c r="AVQ109" s="113"/>
      <c r="AVR109" s="113"/>
      <c r="AVS109" s="113"/>
      <c r="AVT109" s="113"/>
      <c r="AVU109" s="113"/>
      <c r="AVV109" s="113"/>
      <c r="AVW109" s="113"/>
      <c r="AVX109" s="113"/>
      <c r="AVY109" s="113"/>
      <c r="AVZ109" s="113"/>
      <c r="AWA109" s="113"/>
      <c r="AWB109" s="113"/>
      <c r="AWC109" s="113"/>
      <c r="AWD109" s="113"/>
      <c r="AWE109" s="113"/>
      <c r="AWF109" s="113"/>
      <c r="AWG109" s="113"/>
      <c r="AWH109" s="113"/>
      <c r="AWI109" s="113"/>
      <c r="AWJ109" s="113"/>
      <c r="AWK109" s="113"/>
      <c r="AWL109" s="113"/>
      <c r="AWM109" s="113"/>
      <c r="AWN109" s="113"/>
      <c r="AWO109" s="113"/>
      <c r="AWP109" s="113"/>
      <c r="AWQ109" s="113"/>
      <c r="AWR109" s="113"/>
      <c r="AWS109" s="113"/>
      <c r="AWT109" s="113"/>
      <c r="AWU109" s="113"/>
      <c r="AWV109" s="113"/>
      <c r="AWW109" s="113"/>
      <c r="AWX109" s="113"/>
      <c r="AWY109" s="113"/>
      <c r="AWZ109" s="113"/>
      <c r="AXA109" s="113"/>
      <c r="AXB109" s="113"/>
      <c r="AXC109" s="113"/>
      <c r="AXD109" s="113"/>
      <c r="AXE109" s="113"/>
      <c r="AXF109" s="113"/>
      <c r="AXG109" s="113"/>
      <c r="AXH109" s="113"/>
      <c r="AXI109" s="113"/>
      <c r="AXJ109" s="113"/>
      <c r="AXK109" s="113"/>
      <c r="AXL109" s="113"/>
      <c r="AXM109" s="113"/>
      <c r="AXN109" s="113"/>
      <c r="AXO109" s="113"/>
      <c r="AXP109" s="113"/>
      <c r="AXQ109" s="113"/>
      <c r="AXR109" s="113"/>
      <c r="AXS109" s="113"/>
      <c r="AXT109" s="113"/>
      <c r="AXU109" s="113"/>
      <c r="AXV109" s="113"/>
      <c r="AXW109" s="113"/>
      <c r="AXX109" s="113"/>
      <c r="AXY109" s="113"/>
      <c r="AXZ109" s="113"/>
      <c r="AYA109" s="113"/>
      <c r="AYB109" s="113"/>
      <c r="AYC109" s="113"/>
      <c r="AYD109" s="113"/>
      <c r="AYE109" s="113"/>
      <c r="AYF109" s="113"/>
      <c r="AYG109" s="113"/>
      <c r="AYH109" s="113"/>
      <c r="AYI109" s="113"/>
      <c r="AYJ109" s="113"/>
      <c r="AYK109" s="113"/>
      <c r="AYL109" s="113"/>
      <c r="AYM109" s="113"/>
      <c r="AYN109" s="113"/>
      <c r="AYO109" s="113"/>
      <c r="AYP109" s="113"/>
      <c r="AYQ109" s="113"/>
      <c r="AYR109" s="113"/>
      <c r="AYS109" s="113"/>
      <c r="AYT109" s="113"/>
      <c r="AYU109" s="113"/>
      <c r="AYV109" s="113"/>
      <c r="AYW109" s="113"/>
      <c r="AYX109" s="113"/>
      <c r="AYY109" s="113"/>
      <c r="AYZ109" s="113"/>
      <c r="AZA109" s="113"/>
      <c r="AZB109" s="113"/>
      <c r="AZC109" s="113"/>
      <c r="AZD109" s="113"/>
      <c r="AZE109" s="113"/>
      <c r="AZF109" s="113"/>
      <c r="AZG109" s="113"/>
      <c r="AZH109" s="113"/>
      <c r="AZI109" s="113"/>
      <c r="AZJ109" s="113"/>
      <c r="AZK109" s="113"/>
      <c r="AZL109" s="113"/>
      <c r="AZM109" s="113"/>
      <c r="AZN109" s="113"/>
      <c r="AZO109" s="113"/>
      <c r="AZP109" s="113"/>
      <c r="AZQ109" s="113"/>
      <c r="AZR109" s="113"/>
      <c r="AZS109" s="113"/>
      <c r="AZT109" s="113"/>
      <c r="AZU109" s="113"/>
      <c r="AZV109" s="113"/>
      <c r="AZW109" s="113"/>
      <c r="AZX109" s="113"/>
      <c r="AZY109" s="113"/>
      <c r="AZZ109" s="113"/>
      <c r="BAA109" s="113"/>
      <c r="BAB109" s="113"/>
      <c r="BAC109" s="113"/>
      <c r="BAD109" s="113"/>
      <c r="BAE109" s="113"/>
      <c r="BAF109" s="113"/>
      <c r="BAG109" s="113"/>
      <c r="BAH109" s="113"/>
      <c r="BAI109" s="113"/>
      <c r="BAJ109" s="113"/>
      <c r="BAK109" s="113"/>
      <c r="BAL109" s="113"/>
      <c r="BAM109" s="113"/>
      <c r="BAN109" s="113"/>
      <c r="BAO109" s="113"/>
      <c r="BAP109" s="113"/>
      <c r="BAQ109" s="113"/>
      <c r="BAR109" s="113"/>
      <c r="BAS109" s="113"/>
      <c r="BAT109" s="113"/>
      <c r="BAU109" s="113"/>
      <c r="BAV109" s="113"/>
      <c r="BAW109" s="113"/>
      <c r="BAX109" s="113"/>
      <c r="BAY109" s="113"/>
      <c r="BAZ109" s="113"/>
      <c r="BBA109" s="113"/>
      <c r="BBB109" s="113"/>
      <c r="BBC109" s="113"/>
      <c r="BBD109" s="113"/>
      <c r="BBE109" s="113"/>
      <c r="BBF109" s="113"/>
      <c r="BBG109" s="113"/>
      <c r="BBH109" s="113"/>
      <c r="BBI109" s="113"/>
      <c r="BBJ109" s="113"/>
      <c r="BBK109" s="113"/>
      <c r="BBL109" s="113"/>
      <c r="BBM109" s="113"/>
      <c r="BBN109" s="113"/>
      <c r="BBO109" s="113"/>
      <c r="BBP109" s="113"/>
      <c r="BBQ109" s="113"/>
      <c r="BBR109" s="113"/>
      <c r="BBS109" s="113"/>
      <c r="BBT109" s="113"/>
      <c r="BBU109" s="113"/>
      <c r="BBV109" s="113"/>
      <c r="BBW109" s="113"/>
      <c r="BBX109" s="113"/>
      <c r="BBY109" s="113"/>
      <c r="BBZ109" s="113"/>
      <c r="BCA109" s="113"/>
      <c r="BCB109" s="113"/>
      <c r="BCC109" s="113"/>
      <c r="BCD109" s="113"/>
      <c r="BCE109" s="113"/>
      <c r="BCF109" s="113"/>
      <c r="BCG109" s="113"/>
      <c r="BCH109" s="113"/>
      <c r="BCI109" s="113"/>
      <c r="BCJ109" s="113"/>
      <c r="BCK109" s="113"/>
      <c r="BCL109" s="113"/>
      <c r="BCM109" s="113"/>
      <c r="BCN109" s="113"/>
      <c r="BCO109" s="113"/>
      <c r="BCP109" s="113"/>
      <c r="BCQ109" s="113"/>
      <c r="BCR109" s="113"/>
      <c r="BCS109" s="113"/>
      <c r="BCT109" s="113"/>
      <c r="BCU109" s="113"/>
      <c r="BCV109" s="113"/>
      <c r="BCW109" s="113"/>
      <c r="BCX109" s="113"/>
      <c r="BCY109" s="113"/>
      <c r="BCZ109" s="113"/>
      <c r="BDA109" s="113"/>
      <c r="BDB109" s="113"/>
      <c r="BDC109" s="113"/>
      <c r="BDD109" s="113"/>
      <c r="BDE109" s="113"/>
      <c r="BDF109" s="113"/>
      <c r="BDG109" s="113"/>
      <c r="BDH109" s="113"/>
      <c r="BDI109" s="113"/>
      <c r="BDJ109" s="113"/>
      <c r="BDK109" s="113"/>
      <c r="BDL109" s="113"/>
      <c r="BDM109" s="113"/>
      <c r="BDN109" s="113"/>
      <c r="BDO109" s="113"/>
      <c r="BDP109" s="113"/>
      <c r="BDQ109" s="113"/>
      <c r="BDR109" s="113"/>
      <c r="BDS109" s="113"/>
      <c r="BDT109" s="113"/>
      <c r="BDU109" s="113"/>
      <c r="BDV109" s="113"/>
      <c r="BDW109" s="113"/>
      <c r="BDX109" s="113"/>
      <c r="BDY109" s="113"/>
      <c r="BDZ109" s="113"/>
      <c r="BEA109" s="113"/>
      <c r="BEB109" s="113"/>
      <c r="BEC109" s="113"/>
      <c r="BED109" s="113"/>
      <c r="BEE109" s="113"/>
      <c r="BEF109" s="113"/>
      <c r="BEG109" s="113"/>
      <c r="BEH109" s="113"/>
      <c r="BEI109" s="113"/>
      <c r="BEJ109" s="113"/>
      <c r="BEK109" s="113"/>
      <c r="BEL109" s="113"/>
      <c r="BEM109" s="113"/>
      <c r="BEN109" s="113"/>
      <c r="BEO109" s="113"/>
      <c r="BEP109" s="113"/>
      <c r="BEQ109" s="113"/>
      <c r="BER109" s="113"/>
      <c r="BES109" s="113"/>
      <c r="BET109" s="113"/>
      <c r="BEU109" s="113"/>
      <c r="BEV109" s="113"/>
      <c r="BEW109" s="113"/>
      <c r="BEX109" s="113"/>
      <c r="BEY109" s="113"/>
      <c r="BEZ109" s="113"/>
      <c r="BFA109" s="113"/>
      <c r="BFB109" s="113"/>
      <c r="BFC109" s="113"/>
      <c r="BFD109" s="113"/>
      <c r="BFE109" s="113"/>
      <c r="BFF109" s="113"/>
      <c r="BFG109" s="113"/>
      <c r="BFH109" s="113"/>
      <c r="BFI109" s="113"/>
      <c r="BFJ109" s="113"/>
      <c r="BFK109" s="113"/>
      <c r="BFL109" s="113"/>
      <c r="BFM109" s="113"/>
      <c r="BFN109" s="113"/>
      <c r="BFO109" s="113"/>
      <c r="BFP109" s="113"/>
      <c r="BFQ109" s="113"/>
      <c r="BFR109" s="113"/>
      <c r="BFS109" s="113"/>
      <c r="BFT109" s="113"/>
      <c r="BFU109" s="113"/>
      <c r="BFV109" s="113"/>
      <c r="BFW109" s="113"/>
      <c r="BFX109" s="113"/>
      <c r="BFY109" s="113"/>
      <c r="BFZ109" s="113"/>
      <c r="BGA109" s="113"/>
      <c r="BGB109" s="113"/>
      <c r="BGC109" s="113"/>
      <c r="BGD109" s="113"/>
      <c r="BGE109" s="113"/>
      <c r="BGF109" s="113"/>
      <c r="BGG109" s="113"/>
      <c r="BGH109" s="113"/>
      <c r="BGI109" s="113"/>
      <c r="BGJ109" s="113"/>
      <c r="BGK109" s="113"/>
      <c r="BGL109" s="113"/>
      <c r="BGM109" s="113"/>
      <c r="BGN109" s="113"/>
      <c r="BGO109" s="113"/>
      <c r="BGP109" s="113"/>
      <c r="BGQ109" s="113"/>
      <c r="BGR109" s="113"/>
      <c r="BGS109" s="113"/>
      <c r="BGT109" s="113"/>
      <c r="BGU109" s="113"/>
      <c r="BGV109" s="113"/>
      <c r="BGW109" s="113"/>
      <c r="BGX109" s="113"/>
      <c r="BGY109" s="113"/>
      <c r="BGZ109" s="113"/>
      <c r="BHA109" s="113"/>
      <c r="BHB109" s="113"/>
      <c r="BHC109" s="113"/>
      <c r="BHD109" s="113"/>
      <c r="BHE109" s="113"/>
      <c r="BHF109" s="113"/>
      <c r="BHG109" s="113"/>
      <c r="BHH109" s="113"/>
      <c r="BHI109" s="113"/>
      <c r="BHJ109" s="113"/>
      <c r="BHK109" s="113"/>
      <c r="BHL109" s="113"/>
      <c r="BHM109" s="113"/>
      <c r="BHN109" s="113"/>
      <c r="BHO109" s="113"/>
      <c r="BHP109" s="113"/>
      <c r="BHQ109" s="113"/>
      <c r="BHR109" s="113"/>
      <c r="BHS109" s="113"/>
      <c r="BHT109" s="113"/>
      <c r="BHU109" s="113"/>
      <c r="BHV109" s="113"/>
      <c r="BHW109" s="113"/>
      <c r="BHX109" s="113"/>
      <c r="BHY109" s="113"/>
      <c r="BHZ109" s="113"/>
      <c r="BIA109" s="113"/>
      <c r="BIB109" s="113"/>
      <c r="BIC109" s="113"/>
      <c r="BID109" s="113"/>
      <c r="BIE109" s="113"/>
      <c r="BIF109" s="113"/>
      <c r="BIG109" s="113"/>
      <c r="BIH109" s="113"/>
      <c r="BII109" s="113"/>
      <c r="BIJ109" s="113"/>
      <c r="BIK109" s="113"/>
      <c r="BIL109" s="113"/>
      <c r="BIM109" s="113"/>
      <c r="BIN109" s="113"/>
      <c r="BIO109" s="113"/>
      <c r="BIP109" s="113"/>
      <c r="BIQ109" s="113"/>
      <c r="BIR109" s="113"/>
      <c r="BIS109" s="113"/>
      <c r="BIT109" s="113"/>
      <c r="BIU109" s="113"/>
      <c r="BIV109" s="113"/>
      <c r="BIW109" s="113"/>
      <c r="BIX109" s="113"/>
      <c r="BIY109" s="113"/>
      <c r="BIZ109" s="113"/>
      <c r="BJA109" s="113"/>
      <c r="BJB109" s="113"/>
      <c r="BJC109" s="113"/>
      <c r="BJD109" s="113"/>
      <c r="BJE109" s="113"/>
      <c r="BJF109" s="113"/>
      <c r="BJG109" s="113"/>
      <c r="BJH109" s="113"/>
      <c r="BJI109" s="113"/>
      <c r="BJJ109" s="113"/>
      <c r="BJK109" s="113"/>
      <c r="BJL109" s="113"/>
      <c r="BJM109" s="113"/>
      <c r="BJN109" s="113"/>
      <c r="BJO109" s="113"/>
      <c r="BJP109" s="113"/>
      <c r="BJQ109" s="113"/>
      <c r="BJR109" s="113"/>
      <c r="BJS109" s="113"/>
      <c r="BJT109" s="113"/>
      <c r="BJU109" s="113"/>
      <c r="BJV109" s="113"/>
      <c r="BJW109" s="113"/>
      <c r="BJX109" s="113"/>
      <c r="BJY109" s="113"/>
      <c r="BJZ109" s="113"/>
      <c r="BKA109" s="113"/>
      <c r="BKB109" s="113"/>
      <c r="BKC109" s="113"/>
      <c r="BKD109" s="113"/>
      <c r="BKE109" s="113"/>
      <c r="BKF109" s="113"/>
      <c r="BKG109" s="113"/>
      <c r="BKH109" s="113"/>
      <c r="BKI109" s="113"/>
      <c r="BKJ109" s="113"/>
      <c r="BKK109" s="113"/>
      <c r="BKL109" s="113"/>
      <c r="BKM109" s="113"/>
      <c r="BKN109" s="113"/>
      <c r="BKO109" s="113"/>
      <c r="BKP109" s="113"/>
      <c r="BKQ109" s="113"/>
      <c r="BKR109" s="113"/>
      <c r="BKS109" s="113"/>
      <c r="BKT109" s="113"/>
      <c r="BKU109" s="113"/>
      <c r="BKV109" s="113"/>
      <c r="BKW109" s="113"/>
      <c r="BKX109" s="113"/>
      <c r="BKY109" s="113"/>
      <c r="BKZ109" s="113"/>
      <c r="BLA109" s="113"/>
      <c r="BLB109" s="113"/>
      <c r="BLC109" s="113"/>
      <c r="BLD109" s="113"/>
      <c r="BLE109" s="113"/>
      <c r="BLF109" s="113"/>
      <c r="BLG109" s="113"/>
      <c r="BLH109" s="113"/>
      <c r="BLI109" s="113"/>
      <c r="BLJ109" s="113"/>
      <c r="BLK109" s="113"/>
      <c r="BLL109" s="113"/>
      <c r="BLM109" s="113"/>
      <c r="BLN109" s="113"/>
      <c r="BLO109" s="113"/>
      <c r="BLP109" s="113"/>
      <c r="BLQ109" s="113"/>
      <c r="BLR109" s="113"/>
      <c r="BLS109" s="113"/>
      <c r="BLT109" s="113"/>
      <c r="BLU109" s="113"/>
      <c r="BLV109" s="113"/>
      <c r="BLW109" s="113"/>
      <c r="BLX109" s="113"/>
      <c r="BLY109" s="113"/>
      <c r="BLZ109" s="113"/>
      <c r="BMA109" s="113"/>
      <c r="BMB109" s="113"/>
      <c r="BMC109" s="113"/>
      <c r="BMD109" s="113"/>
      <c r="BME109" s="113"/>
      <c r="BMF109" s="113"/>
      <c r="BMG109" s="113"/>
      <c r="BMH109" s="113"/>
      <c r="BMI109" s="113"/>
      <c r="BMJ109" s="113"/>
      <c r="BMK109" s="113"/>
      <c r="BML109" s="113"/>
      <c r="BMM109" s="113"/>
      <c r="BMN109" s="113"/>
      <c r="BMO109" s="113"/>
      <c r="BMP109" s="113"/>
      <c r="BMQ109" s="113"/>
      <c r="BMR109" s="113"/>
      <c r="BMS109" s="113"/>
      <c r="BMT109" s="113"/>
      <c r="BMU109" s="113"/>
      <c r="BMV109" s="113"/>
      <c r="BMW109" s="113"/>
      <c r="BMX109" s="113"/>
      <c r="BMY109" s="113"/>
      <c r="BMZ109" s="113"/>
      <c r="BNA109" s="113"/>
      <c r="BNB109" s="113"/>
      <c r="BNC109" s="113"/>
      <c r="BND109" s="113"/>
      <c r="BNE109" s="113"/>
      <c r="BNF109" s="113"/>
      <c r="BNG109" s="113"/>
      <c r="BNH109" s="113"/>
      <c r="BNI109" s="113"/>
      <c r="BNJ109" s="113"/>
      <c r="BNK109" s="113"/>
      <c r="BNL109" s="113"/>
      <c r="BNM109" s="113"/>
      <c r="BNN109" s="113"/>
      <c r="BNO109" s="113"/>
      <c r="BNP109" s="113"/>
      <c r="BNQ109" s="113"/>
      <c r="BNR109" s="113"/>
      <c r="BNS109" s="113"/>
      <c r="BNT109" s="113"/>
      <c r="BNU109" s="113"/>
      <c r="BNV109" s="113"/>
      <c r="BNW109" s="113"/>
      <c r="BNX109" s="113"/>
      <c r="BNY109" s="113"/>
      <c r="BNZ109" s="113"/>
      <c r="BOA109" s="113"/>
      <c r="BOB109" s="113"/>
      <c r="BOC109" s="113"/>
      <c r="BOD109" s="113"/>
      <c r="BOE109" s="113"/>
      <c r="BOF109" s="113"/>
      <c r="BOG109" s="113"/>
      <c r="BOH109" s="113"/>
      <c r="BOI109" s="113"/>
      <c r="BOJ109" s="113"/>
      <c r="BOK109" s="113"/>
      <c r="BOL109" s="113"/>
      <c r="BOM109" s="113"/>
      <c r="BON109" s="113"/>
      <c r="BOO109" s="113"/>
      <c r="BOP109" s="113"/>
      <c r="BOQ109" s="113"/>
      <c r="BOR109" s="113"/>
      <c r="BOS109" s="113"/>
      <c r="BOT109" s="113"/>
      <c r="BOU109" s="113"/>
      <c r="BOV109" s="113"/>
      <c r="BOW109" s="113"/>
      <c r="BOX109" s="113"/>
      <c r="BOY109" s="113"/>
      <c r="BOZ109" s="113"/>
      <c r="BPA109" s="113"/>
      <c r="BPB109" s="113"/>
      <c r="BPC109" s="113"/>
      <c r="BPD109" s="113"/>
      <c r="BPE109" s="113"/>
      <c r="BPF109" s="113"/>
      <c r="BPG109" s="113"/>
      <c r="BPH109" s="113"/>
      <c r="BPI109" s="113"/>
      <c r="BPJ109" s="113"/>
      <c r="BPK109" s="113"/>
      <c r="BPL109" s="113"/>
      <c r="BPM109" s="113"/>
      <c r="BPN109" s="113"/>
      <c r="BPO109" s="113"/>
      <c r="BPP109" s="113"/>
      <c r="BPQ109" s="113"/>
      <c r="BPR109" s="113"/>
      <c r="BPS109" s="113"/>
      <c r="BPT109" s="113"/>
      <c r="BPU109" s="113"/>
      <c r="BPV109" s="113"/>
      <c r="BPW109" s="113"/>
      <c r="BPX109" s="113"/>
      <c r="BPY109" s="113"/>
      <c r="BPZ109" s="113"/>
      <c r="BQA109" s="113"/>
      <c r="BQB109" s="113"/>
      <c r="BQC109" s="113"/>
      <c r="BQD109" s="113"/>
      <c r="BQE109" s="113"/>
      <c r="BQF109" s="113"/>
      <c r="BQG109" s="113"/>
      <c r="BQH109" s="113"/>
      <c r="BQI109" s="113"/>
      <c r="BQJ109" s="113"/>
      <c r="BQK109" s="113"/>
      <c r="BQL109" s="113"/>
      <c r="BQM109" s="113"/>
      <c r="BQN109" s="113"/>
      <c r="BQO109" s="113"/>
      <c r="BQP109" s="113"/>
      <c r="BQQ109" s="113"/>
      <c r="BQR109" s="113"/>
      <c r="BQS109" s="113"/>
      <c r="BQT109" s="113"/>
      <c r="BQU109" s="113"/>
      <c r="BQV109" s="113"/>
      <c r="BQW109" s="113"/>
      <c r="BQX109" s="113"/>
      <c r="BQY109" s="113"/>
      <c r="BQZ109" s="113"/>
      <c r="BRA109" s="113"/>
      <c r="BRB109" s="113"/>
      <c r="BRC109" s="113"/>
      <c r="BRD109" s="113"/>
      <c r="BRE109" s="113"/>
      <c r="BRF109" s="113"/>
      <c r="BRG109" s="113"/>
      <c r="BRH109" s="113"/>
      <c r="BRI109" s="113"/>
      <c r="BRJ109" s="113"/>
      <c r="BRK109" s="113"/>
      <c r="BRL109" s="113"/>
      <c r="BRM109" s="113"/>
      <c r="BRN109" s="113"/>
      <c r="BRO109" s="113"/>
      <c r="BRP109" s="113"/>
      <c r="BRQ109" s="113"/>
      <c r="BRR109" s="113"/>
      <c r="BRS109" s="113"/>
      <c r="BRT109" s="113"/>
      <c r="BRU109" s="113"/>
      <c r="BRV109" s="113"/>
      <c r="BRW109" s="113"/>
      <c r="BRX109" s="113"/>
      <c r="BRY109" s="113"/>
      <c r="BRZ109" s="113"/>
      <c r="BSA109" s="113"/>
      <c r="BSB109" s="113"/>
      <c r="BSC109" s="113"/>
      <c r="BSD109" s="113"/>
      <c r="BSE109" s="113"/>
      <c r="BSF109" s="113"/>
      <c r="BSG109" s="113"/>
      <c r="BSH109" s="113"/>
      <c r="BSI109" s="113"/>
      <c r="BSJ109" s="113"/>
      <c r="BSK109" s="113"/>
      <c r="BSL109" s="113"/>
      <c r="BSM109" s="113"/>
      <c r="BSN109" s="113"/>
      <c r="BSO109" s="113"/>
      <c r="BSP109" s="113"/>
      <c r="BSQ109" s="113"/>
      <c r="BSR109" s="113"/>
      <c r="BSS109" s="113"/>
      <c r="BST109" s="113"/>
      <c r="BSU109" s="113"/>
      <c r="BSV109" s="113"/>
      <c r="BSW109" s="113"/>
      <c r="BSX109" s="113"/>
      <c r="BSY109" s="113"/>
      <c r="BSZ109" s="113"/>
      <c r="BTA109" s="113"/>
      <c r="BTB109" s="113"/>
      <c r="BTC109" s="113"/>
      <c r="BTD109" s="113"/>
      <c r="BTE109" s="113"/>
      <c r="BTF109" s="113"/>
      <c r="BTG109" s="113"/>
      <c r="BTH109" s="113"/>
      <c r="BTI109" s="113"/>
      <c r="BTJ109" s="113"/>
      <c r="BTK109" s="113"/>
      <c r="BTL109" s="113"/>
      <c r="BTM109" s="113"/>
      <c r="BTN109" s="113"/>
      <c r="BTO109" s="113"/>
      <c r="BTP109" s="113"/>
      <c r="BTQ109" s="113"/>
      <c r="BTR109" s="113"/>
      <c r="BTS109" s="113"/>
      <c r="BTT109" s="113"/>
      <c r="BTU109" s="113"/>
      <c r="BTV109" s="113"/>
      <c r="BTW109" s="113"/>
      <c r="BTX109" s="113"/>
      <c r="BTY109" s="113"/>
      <c r="BTZ109" s="113"/>
      <c r="BUA109" s="113"/>
      <c r="BUB109" s="113"/>
      <c r="BUC109" s="113"/>
      <c r="BUD109" s="113"/>
      <c r="BUE109" s="113"/>
      <c r="BUF109" s="113"/>
      <c r="BUG109" s="113"/>
      <c r="BUH109" s="113"/>
      <c r="BUI109" s="113"/>
      <c r="BUJ109" s="113"/>
      <c r="BUK109" s="113"/>
      <c r="BUL109" s="113"/>
      <c r="BUM109" s="113"/>
      <c r="BUN109" s="113"/>
      <c r="BUO109" s="113"/>
      <c r="BUP109" s="113"/>
      <c r="BUQ109" s="113"/>
      <c r="BUR109" s="113"/>
      <c r="BUS109" s="113"/>
      <c r="BUT109" s="113"/>
      <c r="BUU109" s="113"/>
      <c r="BUV109" s="113"/>
      <c r="BUW109" s="113"/>
      <c r="BUX109" s="113"/>
      <c r="BUY109" s="113"/>
      <c r="BUZ109" s="113"/>
      <c r="BVA109" s="113"/>
      <c r="BVB109" s="113"/>
      <c r="BVC109" s="113"/>
      <c r="BVD109" s="113"/>
      <c r="BVE109" s="113"/>
      <c r="BVF109" s="113"/>
      <c r="BVG109" s="113"/>
      <c r="BVH109" s="113"/>
      <c r="BVI109" s="113"/>
      <c r="BVJ109" s="113"/>
      <c r="BVK109" s="113"/>
      <c r="BVL109" s="113"/>
      <c r="BVM109" s="113"/>
      <c r="BVN109" s="113"/>
      <c r="BVO109" s="113"/>
      <c r="BVP109" s="113"/>
      <c r="BVQ109" s="113"/>
      <c r="BVR109" s="113"/>
      <c r="BVS109" s="113"/>
      <c r="BVT109" s="113"/>
      <c r="BVU109" s="113"/>
      <c r="BVV109" s="113"/>
      <c r="BVW109" s="113"/>
      <c r="BVX109" s="113"/>
      <c r="BVY109" s="113"/>
      <c r="BVZ109" s="113"/>
      <c r="BWA109" s="113"/>
      <c r="BWB109" s="113"/>
      <c r="BWC109" s="113"/>
      <c r="BWD109" s="113"/>
      <c r="BWE109" s="113"/>
      <c r="BWF109" s="113"/>
      <c r="BWG109" s="113"/>
      <c r="BWH109" s="113"/>
      <c r="BWI109" s="113"/>
      <c r="BWJ109" s="113"/>
      <c r="BWK109" s="113"/>
      <c r="BWL109" s="113"/>
      <c r="BWM109" s="113"/>
      <c r="BWN109" s="113"/>
      <c r="BWO109" s="113"/>
      <c r="BWP109" s="113"/>
      <c r="BWQ109" s="113"/>
      <c r="BWR109" s="113"/>
      <c r="BWS109" s="113"/>
      <c r="BWT109" s="113"/>
      <c r="BWU109" s="113"/>
      <c r="BWV109" s="113"/>
      <c r="BWW109" s="113"/>
      <c r="BWX109" s="113"/>
      <c r="BWY109" s="113"/>
      <c r="BWZ109" s="113"/>
      <c r="BXA109" s="113"/>
      <c r="BXB109" s="113"/>
      <c r="BXC109" s="113"/>
      <c r="BXD109" s="113"/>
      <c r="BXE109" s="113"/>
      <c r="BXF109" s="113"/>
      <c r="BXG109" s="113"/>
      <c r="BXH109" s="113"/>
      <c r="BXI109" s="113"/>
      <c r="BXJ109" s="113"/>
      <c r="BXK109" s="113"/>
      <c r="BXL109" s="113"/>
      <c r="BXM109" s="113"/>
      <c r="BXN109" s="113"/>
      <c r="BXO109" s="113"/>
      <c r="BXP109" s="113"/>
      <c r="BXQ109" s="113"/>
      <c r="BXR109" s="113"/>
      <c r="BXS109" s="113"/>
      <c r="BXT109" s="113"/>
      <c r="BXU109" s="113"/>
      <c r="BXV109" s="113"/>
      <c r="BXW109" s="113"/>
      <c r="BXX109" s="113"/>
      <c r="BXY109" s="113"/>
      <c r="BXZ109" s="113"/>
      <c r="BYA109" s="113"/>
      <c r="BYB109" s="113"/>
      <c r="BYC109" s="113"/>
      <c r="BYD109" s="113"/>
      <c r="BYE109" s="113"/>
      <c r="BYF109" s="113"/>
      <c r="BYG109" s="113"/>
      <c r="BYH109" s="113"/>
      <c r="BYI109" s="113"/>
      <c r="BYJ109" s="113"/>
      <c r="BYK109" s="113"/>
      <c r="BYL109" s="113"/>
      <c r="BYM109" s="113"/>
      <c r="BYN109" s="113"/>
      <c r="BYO109" s="113"/>
      <c r="BYP109" s="113"/>
      <c r="BYQ109" s="113"/>
      <c r="BYR109" s="113"/>
      <c r="BYS109" s="113"/>
      <c r="BYT109" s="113"/>
      <c r="BYU109" s="113"/>
      <c r="BYV109" s="113"/>
      <c r="BYW109" s="113"/>
      <c r="BYX109" s="113"/>
      <c r="BYY109" s="113"/>
      <c r="BYZ109" s="113"/>
      <c r="BZA109" s="113"/>
      <c r="BZB109" s="113"/>
      <c r="BZC109" s="113"/>
      <c r="BZD109" s="113"/>
      <c r="BZE109" s="113"/>
      <c r="BZF109" s="113"/>
      <c r="BZG109" s="113"/>
      <c r="BZH109" s="113"/>
      <c r="BZI109" s="113"/>
      <c r="BZJ109" s="113"/>
      <c r="BZK109" s="113"/>
      <c r="BZL109" s="113"/>
      <c r="BZM109" s="113"/>
      <c r="BZN109" s="113"/>
      <c r="BZO109" s="113"/>
      <c r="BZP109" s="113"/>
      <c r="BZQ109" s="113"/>
      <c r="BZR109" s="113"/>
      <c r="BZS109" s="113"/>
      <c r="BZT109" s="113"/>
      <c r="BZU109" s="113"/>
      <c r="BZV109" s="113"/>
      <c r="BZW109" s="113"/>
      <c r="BZX109" s="113"/>
      <c r="BZY109" s="113"/>
      <c r="BZZ109" s="113"/>
      <c r="CAA109" s="113"/>
      <c r="CAB109" s="113"/>
      <c r="CAC109" s="113"/>
      <c r="CAD109" s="113"/>
      <c r="CAE109" s="113"/>
      <c r="CAF109" s="113"/>
      <c r="CAG109" s="113"/>
      <c r="CAH109" s="113"/>
      <c r="CAI109" s="113"/>
      <c r="CAJ109" s="113"/>
      <c r="CAK109" s="113"/>
      <c r="CAL109" s="113"/>
      <c r="CAM109" s="113"/>
      <c r="CAN109" s="113"/>
      <c r="CAO109" s="113"/>
      <c r="CAP109" s="113"/>
      <c r="CAQ109" s="113"/>
      <c r="CAR109" s="113"/>
      <c r="CAS109" s="113"/>
      <c r="CAT109" s="113"/>
      <c r="CAU109" s="113"/>
      <c r="CAV109" s="113"/>
      <c r="CAW109" s="113"/>
      <c r="CAX109" s="113"/>
      <c r="CAY109" s="113"/>
      <c r="CAZ109" s="113"/>
      <c r="CBA109" s="113"/>
      <c r="CBB109" s="113"/>
      <c r="CBC109" s="113"/>
      <c r="CBD109" s="113"/>
      <c r="CBE109" s="113"/>
      <c r="CBF109" s="113"/>
      <c r="CBG109" s="113"/>
      <c r="CBH109" s="113"/>
      <c r="CBI109" s="113"/>
      <c r="CBJ109" s="113"/>
      <c r="CBK109" s="113"/>
      <c r="CBL109" s="113"/>
      <c r="CBM109" s="113"/>
      <c r="CBN109" s="113"/>
      <c r="CBO109" s="113"/>
      <c r="CBP109" s="113"/>
      <c r="CBQ109" s="113"/>
      <c r="CBR109" s="113"/>
      <c r="CBS109" s="113"/>
      <c r="CBT109" s="113"/>
      <c r="CBU109" s="113"/>
      <c r="CBV109" s="113"/>
      <c r="CBW109" s="113"/>
      <c r="CBX109" s="113"/>
      <c r="CBY109" s="113"/>
      <c r="CBZ109" s="113"/>
      <c r="CCA109" s="113"/>
      <c r="CCB109" s="113"/>
      <c r="CCC109" s="113"/>
      <c r="CCD109" s="113"/>
      <c r="CCE109" s="113"/>
      <c r="CCF109" s="113"/>
      <c r="CCG109" s="113"/>
      <c r="CCH109" s="113"/>
      <c r="CCI109" s="113"/>
      <c r="CCJ109" s="113"/>
      <c r="CCK109" s="113"/>
      <c r="CCL109" s="113"/>
      <c r="CCM109" s="113"/>
      <c r="CCN109" s="113"/>
      <c r="CCO109" s="113"/>
      <c r="CCP109" s="113"/>
      <c r="CCQ109" s="113"/>
      <c r="CCR109" s="113"/>
      <c r="CCS109" s="113"/>
      <c r="CCT109" s="113"/>
      <c r="CCU109" s="113"/>
      <c r="CCV109" s="113"/>
      <c r="CCW109" s="113"/>
      <c r="CCX109" s="113"/>
      <c r="CCY109" s="113"/>
      <c r="CCZ109" s="113"/>
      <c r="CDA109" s="113"/>
      <c r="CDB109" s="113"/>
      <c r="CDC109" s="113"/>
      <c r="CDD109" s="113"/>
      <c r="CDE109" s="113"/>
      <c r="CDF109" s="113"/>
      <c r="CDG109" s="113"/>
      <c r="CDH109" s="113"/>
      <c r="CDI109" s="113"/>
      <c r="CDJ109" s="113"/>
      <c r="CDK109" s="113"/>
      <c r="CDL109" s="113"/>
      <c r="CDM109" s="113"/>
      <c r="CDN109" s="113"/>
      <c r="CDO109" s="113"/>
      <c r="CDP109" s="113"/>
      <c r="CDQ109" s="113"/>
      <c r="CDR109" s="113"/>
      <c r="CDS109" s="113"/>
      <c r="CDT109" s="113"/>
      <c r="CDU109" s="113"/>
      <c r="CDV109" s="113"/>
      <c r="CDW109" s="113"/>
      <c r="CDX109" s="113"/>
      <c r="CDY109" s="113"/>
      <c r="CDZ109" s="113"/>
      <c r="CEA109" s="113"/>
      <c r="CEB109" s="113"/>
      <c r="CEC109" s="113"/>
      <c r="CED109" s="113"/>
      <c r="CEE109" s="113"/>
      <c r="CEF109" s="113"/>
      <c r="CEG109" s="113"/>
      <c r="CEH109" s="113"/>
      <c r="CEI109" s="113"/>
      <c r="CEJ109" s="113"/>
      <c r="CEK109" s="113"/>
      <c r="CEL109" s="113"/>
      <c r="CEM109" s="113"/>
      <c r="CEN109" s="113"/>
      <c r="CEO109" s="113"/>
      <c r="CEP109" s="113"/>
      <c r="CEQ109" s="113"/>
      <c r="CER109" s="113"/>
      <c r="CES109" s="113"/>
      <c r="CET109" s="113"/>
      <c r="CEU109" s="113"/>
      <c r="CEV109" s="113"/>
      <c r="CEW109" s="113"/>
      <c r="CEX109" s="113"/>
      <c r="CEY109" s="113"/>
      <c r="CEZ109" s="113"/>
      <c r="CFA109" s="113"/>
      <c r="CFB109" s="113"/>
      <c r="CFC109" s="113"/>
      <c r="CFD109" s="113"/>
      <c r="CFE109" s="113"/>
      <c r="CFF109" s="113"/>
      <c r="CFG109" s="113"/>
      <c r="CFH109" s="113"/>
      <c r="CFI109" s="113"/>
      <c r="CFJ109" s="113"/>
      <c r="CFK109" s="113"/>
      <c r="CFL109" s="113"/>
      <c r="CFM109" s="113"/>
      <c r="CFN109" s="113"/>
      <c r="CFO109" s="113"/>
      <c r="CFP109" s="113"/>
      <c r="CFQ109" s="113"/>
      <c r="CFR109" s="113"/>
      <c r="CFS109" s="113"/>
      <c r="CFT109" s="113"/>
      <c r="CFU109" s="113"/>
      <c r="CFV109" s="113"/>
      <c r="CFW109" s="113"/>
      <c r="CFX109" s="113"/>
      <c r="CFY109" s="113"/>
      <c r="CFZ109" s="113"/>
      <c r="CGA109" s="113"/>
      <c r="CGB109" s="113"/>
      <c r="CGC109" s="113"/>
      <c r="CGD109" s="113"/>
      <c r="CGE109" s="113"/>
      <c r="CGF109" s="113"/>
      <c r="CGG109" s="113"/>
      <c r="CGH109" s="113"/>
      <c r="CGI109" s="113"/>
      <c r="CGJ109" s="113"/>
      <c r="CGK109" s="113"/>
      <c r="CGL109" s="113"/>
      <c r="CGM109" s="113"/>
      <c r="CGN109" s="113"/>
      <c r="CGO109" s="113"/>
      <c r="CGP109" s="113"/>
      <c r="CGQ109" s="113"/>
      <c r="CGR109" s="113"/>
      <c r="CGS109" s="113"/>
      <c r="CGT109" s="113"/>
      <c r="CGU109" s="113"/>
      <c r="CGV109" s="113"/>
      <c r="CGW109" s="113"/>
      <c r="CGX109" s="113"/>
      <c r="CGY109" s="113"/>
      <c r="CGZ109" s="113"/>
      <c r="CHA109" s="113"/>
      <c r="CHB109" s="113"/>
      <c r="CHC109" s="113"/>
      <c r="CHD109" s="113"/>
      <c r="CHE109" s="113"/>
      <c r="CHF109" s="113"/>
      <c r="CHG109" s="113"/>
      <c r="CHH109" s="113"/>
      <c r="CHI109" s="113"/>
      <c r="CHJ109" s="113"/>
      <c r="CHK109" s="113"/>
      <c r="CHL109" s="113"/>
      <c r="CHM109" s="113"/>
      <c r="CHN109" s="113"/>
      <c r="CHO109" s="113"/>
      <c r="CHP109" s="113"/>
      <c r="CHQ109" s="113"/>
      <c r="CHR109" s="113"/>
      <c r="CHS109" s="113"/>
      <c r="CHT109" s="113"/>
      <c r="CHU109" s="113"/>
      <c r="CHV109" s="113"/>
      <c r="CHW109" s="113"/>
      <c r="CHX109" s="113"/>
      <c r="CHY109" s="113"/>
      <c r="CHZ109" s="113"/>
      <c r="CIA109" s="113"/>
      <c r="CIB109" s="113"/>
      <c r="CIC109" s="113"/>
      <c r="CID109" s="113"/>
      <c r="CIE109" s="113"/>
      <c r="CIF109" s="113"/>
      <c r="CIG109" s="113"/>
      <c r="CIH109" s="113"/>
      <c r="CII109" s="113"/>
      <c r="CIJ109" s="113"/>
      <c r="CIK109" s="113"/>
      <c r="CIL109" s="113"/>
      <c r="CIM109" s="113"/>
      <c r="CIN109" s="113"/>
      <c r="CIO109" s="113"/>
      <c r="CIP109" s="113"/>
      <c r="CIQ109" s="113"/>
      <c r="CIR109" s="113"/>
      <c r="CIS109" s="113"/>
      <c r="CIT109" s="113"/>
      <c r="CIU109" s="113"/>
      <c r="CIV109" s="113"/>
      <c r="CIW109" s="113"/>
      <c r="CIX109" s="113"/>
      <c r="CIY109" s="113"/>
      <c r="CIZ109" s="113"/>
      <c r="CJA109" s="113"/>
      <c r="CJB109" s="113"/>
      <c r="CJC109" s="113"/>
      <c r="CJD109" s="113"/>
      <c r="CJE109" s="113"/>
      <c r="CJF109" s="113"/>
      <c r="CJG109" s="113"/>
      <c r="CJH109" s="113"/>
      <c r="CJI109" s="113"/>
      <c r="CJJ109" s="113"/>
      <c r="CJK109" s="113"/>
      <c r="CJL109" s="113"/>
      <c r="CJM109" s="113"/>
      <c r="CJN109" s="113"/>
      <c r="CJO109" s="113"/>
      <c r="CJP109" s="113"/>
      <c r="CJQ109" s="113"/>
      <c r="CJR109" s="113"/>
      <c r="CJS109" s="113"/>
      <c r="CJT109" s="113"/>
      <c r="CJU109" s="113"/>
      <c r="CJV109" s="113"/>
      <c r="CJW109" s="113"/>
      <c r="CJX109" s="113"/>
      <c r="CJY109" s="113"/>
      <c r="CJZ109" s="113"/>
      <c r="CKA109" s="113"/>
      <c r="CKB109" s="113"/>
      <c r="CKC109" s="113"/>
      <c r="CKD109" s="113"/>
      <c r="CKE109" s="113"/>
      <c r="CKF109" s="113"/>
      <c r="CKG109" s="113"/>
      <c r="CKH109" s="113"/>
      <c r="CKI109" s="113"/>
      <c r="CKJ109" s="113"/>
      <c r="CKK109" s="113"/>
      <c r="CKL109" s="113"/>
      <c r="CKM109" s="113"/>
      <c r="CKN109" s="113"/>
      <c r="CKO109" s="113"/>
      <c r="CKP109" s="113"/>
      <c r="CKQ109" s="113"/>
      <c r="CKR109" s="113"/>
      <c r="CKS109" s="113"/>
      <c r="CKT109" s="113"/>
      <c r="CKU109" s="113"/>
      <c r="CKV109" s="113"/>
      <c r="CKW109" s="113"/>
      <c r="CKX109" s="113"/>
      <c r="CKY109" s="113"/>
      <c r="CKZ109" s="113"/>
      <c r="CLA109" s="113"/>
      <c r="CLB109" s="113"/>
      <c r="CLC109" s="113"/>
      <c r="CLD109" s="113"/>
      <c r="CLE109" s="113"/>
      <c r="CLF109" s="113"/>
      <c r="CLG109" s="113"/>
      <c r="CLH109" s="113"/>
      <c r="CLI109" s="113"/>
      <c r="CLJ109" s="113"/>
      <c r="CLK109" s="113"/>
      <c r="CLL109" s="113"/>
      <c r="CLM109" s="113"/>
      <c r="CLN109" s="113"/>
      <c r="CLO109" s="113"/>
      <c r="CLP109" s="113"/>
      <c r="CLQ109" s="113"/>
      <c r="CLR109" s="113"/>
      <c r="CLS109" s="113"/>
      <c r="CLT109" s="113"/>
      <c r="CLU109" s="113"/>
      <c r="CLV109" s="113"/>
      <c r="CLW109" s="113"/>
      <c r="CLX109" s="113"/>
      <c r="CLY109" s="113"/>
      <c r="CLZ109" s="113"/>
      <c r="CMA109" s="113"/>
      <c r="CMB109" s="113"/>
      <c r="CMC109" s="113"/>
      <c r="CMD109" s="113"/>
      <c r="CME109" s="113"/>
      <c r="CMF109" s="113"/>
      <c r="CMG109" s="113"/>
      <c r="CMH109" s="113"/>
      <c r="CMI109" s="113"/>
      <c r="CMJ109" s="113"/>
      <c r="CMK109" s="113"/>
      <c r="CML109" s="113"/>
      <c r="CMM109" s="113"/>
      <c r="CMN109" s="113"/>
      <c r="CMO109" s="113"/>
      <c r="CMP109" s="113"/>
      <c r="CMQ109" s="113"/>
      <c r="CMR109" s="113"/>
      <c r="CMS109" s="113"/>
      <c r="CMT109" s="113"/>
      <c r="CMU109" s="113"/>
      <c r="CMV109" s="113"/>
      <c r="CMW109" s="113"/>
      <c r="CMX109" s="113"/>
      <c r="CMY109" s="113"/>
      <c r="CMZ109" s="113"/>
      <c r="CNA109" s="113"/>
      <c r="CNB109" s="113"/>
      <c r="CNC109" s="113"/>
      <c r="CND109" s="113"/>
      <c r="CNE109" s="113"/>
      <c r="CNF109" s="113"/>
      <c r="CNG109" s="113"/>
      <c r="CNH109" s="113"/>
      <c r="CNI109" s="113"/>
      <c r="CNJ109" s="113"/>
      <c r="CNK109" s="113"/>
      <c r="CNL109" s="113"/>
      <c r="CNM109" s="113"/>
      <c r="CNN109" s="113"/>
      <c r="CNO109" s="113"/>
      <c r="CNP109" s="113"/>
      <c r="CNQ109" s="113"/>
      <c r="CNR109" s="113"/>
      <c r="CNS109" s="113"/>
      <c r="CNT109" s="113"/>
      <c r="CNU109" s="113"/>
      <c r="CNV109" s="113"/>
      <c r="CNW109" s="113"/>
      <c r="CNX109" s="113"/>
      <c r="CNY109" s="113"/>
      <c r="CNZ109" s="113"/>
      <c r="COA109" s="113"/>
      <c r="COB109" s="113"/>
      <c r="COC109" s="113"/>
      <c r="COD109" s="113"/>
      <c r="COE109" s="113"/>
      <c r="COF109" s="113"/>
      <c r="COG109" s="113"/>
      <c r="COH109" s="113"/>
      <c r="COI109" s="113"/>
      <c r="COJ109" s="113"/>
      <c r="COK109" s="113"/>
      <c r="COL109" s="113"/>
      <c r="COM109" s="113"/>
      <c r="CON109" s="113"/>
      <c r="COO109" s="113"/>
      <c r="COP109" s="113"/>
      <c r="COQ109" s="113"/>
      <c r="COR109" s="113"/>
      <c r="COS109" s="113"/>
      <c r="COT109" s="113"/>
      <c r="COU109" s="113"/>
      <c r="COV109" s="113"/>
      <c r="COW109" s="113"/>
      <c r="COX109" s="113"/>
      <c r="COY109" s="113"/>
      <c r="COZ109" s="113"/>
      <c r="CPA109" s="113"/>
      <c r="CPB109" s="113"/>
      <c r="CPC109" s="113"/>
      <c r="CPD109" s="113"/>
      <c r="CPE109" s="113"/>
      <c r="CPF109" s="113"/>
      <c r="CPG109" s="113"/>
      <c r="CPH109" s="113"/>
      <c r="CPI109" s="113"/>
      <c r="CPJ109" s="113"/>
      <c r="CPK109" s="113"/>
      <c r="CPL109" s="113"/>
      <c r="CPM109" s="113"/>
      <c r="CPN109" s="113"/>
      <c r="CPO109" s="113"/>
      <c r="CPP109" s="113"/>
      <c r="CPQ109" s="113"/>
      <c r="CPR109" s="113"/>
      <c r="CPS109" s="113"/>
      <c r="CPT109" s="113"/>
      <c r="CPU109" s="113"/>
      <c r="CPV109" s="113"/>
      <c r="CPW109" s="113"/>
      <c r="CPX109" s="113"/>
      <c r="CPY109" s="113"/>
      <c r="CPZ109" s="113"/>
      <c r="CQA109" s="113"/>
      <c r="CQB109" s="113"/>
      <c r="CQC109" s="113"/>
      <c r="CQD109" s="113"/>
      <c r="CQE109" s="113"/>
      <c r="CQF109" s="113"/>
      <c r="CQG109" s="113"/>
      <c r="CQH109" s="113"/>
      <c r="CQI109" s="113"/>
      <c r="CQJ109" s="113"/>
      <c r="CQK109" s="113"/>
      <c r="CQL109" s="113"/>
      <c r="CQM109" s="113"/>
      <c r="CQN109" s="113"/>
      <c r="CQO109" s="113"/>
      <c r="CQP109" s="113"/>
      <c r="CQQ109" s="113"/>
      <c r="CQR109" s="113"/>
      <c r="CQS109" s="113"/>
      <c r="CQT109" s="113"/>
      <c r="CQU109" s="113"/>
      <c r="CQV109" s="113"/>
      <c r="CQW109" s="113"/>
      <c r="CQX109" s="113"/>
      <c r="CQY109" s="113"/>
      <c r="CQZ109" s="113"/>
      <c r="CRA109" s="113"/>
      <c r="CRB109" s="113"/>
      <c r="CRC109" s="113"/>
      <c r="CRD109" s="113"/>
      <c r="CRE109" s="113"/>
      <c r="CRF109" s="113"/>
      <c r="CRG109" s="113"/>
      <c r="CRH109" s="113"/>
      <c r="CRI109" s="113"/>
      <c r="CRJ109" s="113"/>
      <c r="CRK109" s="113"/>
      <c r="CRL109" s="113"/>
      <c r="CRM109" s="113"/>
      <c r="CRN109" s="113"/>
      <c r="CRO109" s="113"/>
      <c r="CRP109" s="113"/>
      <c r="CRQ109" s="113"/>
      <c r="CRR109" s="113"/>
      <c r="CRS109" s="113"/>
      <c r="CRT109" s="113"/>
      <c r="CRU109" s="113"/>
      <c r="CRV109" s="113"/>
      <c r="CRW109" s="113"/>
      <c r="CRX109" s="113"/>
      <c r="CRY109" s="113"/>
      <c r="CRZ109" s="113"/>
      <c r="CSA109" s="113"/>
      <c r="CSB109" s="113"/>
      <c r="CSC109" s="113"/>
      <c r="CSD109" s="113"/>
      <c r="CSE109" s="113"/>
      <c r="CSF109" s="113"/>
      <c r="CSG109" s="113"/>
      <c r="CSH109" s="113"/>
      <c r="CSI109" s="113"/>
      <c r="CSJ109" s="113"/>
      <c r="CSK109" s="113"/>
      <c r="CSL109" s="113"/>
      <c r="CSM109" s="113"/>
      <c r="CSN109" s="113"/>
      <c r="CSO109" s="113"/>
      <c r="CSP109" s="113"/>
      <c r="CSQ109" s="113"/>
      <c r="CSR109" s="113"/>
      <c r="CSS109" s="113"/>
      <c r="CST109" s="113"/>
      <c r="CSU109" s="113"/>
      <c r="CSV109" s="113"/>
      <c r="CSW109" s="113"/>
      <c r="CSX109" s="113"/>
      <c r="CSY109" s="113"/>
      <c r="CSZ109" s="113"/>
      <c r="CTA109" s="113"/>
      <c r="CTB109" s="113"/>
      <c r="CTC109" s="113"/>
      <c r="CTD109" s="113"/>
      <c r="CTE109" s="113"/>
      <c r="CTF109" s="113"/>
      <c r="CTG109" s="113"/>
      <c r="CTH109" s="113"/>
      <c r="CTI109" s="113"/>
      <c r="CTJ109" s="113"/>
      <c r="CTK109" s="113"/>
      <c r="CTL109" s="113"/>
      <c r="CTM109" s="113"/>
      <c r="CTN109" s="113"/>
      <c r="CTO109" s="113"/>
      <c r="CTP109" s="113"/>
      <c r="CTQ109" s="113"/>
      <c r="CTR109" s="113"/>
      <c r="CTS109" s="113"/>
      <c r="CTT109" s="113"/>
      <c r="CTU109" s="113"/>
      <c r="CTV109" s="113"/>
      <c r="CTW109" s="113"/>
      <c r="CTX109" s="113"/>
      <c r="CTY109" s="113"/>
      <c r="CTZ109" s="113"/>
      <c r="CUA109" s="113"/>
      <c r="CUB109" s="113"/>
      <c r="CUC109" s="113"/>
      <c r="CUD109" s="113"/>
      <c r="CUE109" s="113"/>
      <c r="CUF109" s="113"/>
      <c r="CUG109" s="113"/>
      <c r="CUH109" s="113"/>
      <c r="CUI109" s="113"/>
      <c r="CUJ109" s="113"/>
      <c r="CUK109" s="113"/>
      <c r="CUL109" s="113"/>
      <c r="CUM109" s="113"/>
      <c r="CUN109" s="113"/>
      <c r="CUO109" s="113"/>
      <c r="CUP109" s="113"/>
      <c r="CUQ109" s="113"/>
      <c r="CUR109" s="113"/>
      <c r="CUS109" s="113"/>
      <c r="CUT109" s="113"/>
      <c r="CUU109" s="113"/>
      <c r="CUV109" s="113"/>
      <c r="CUW109" s="113"/>
      <c r="CUX109" s="113"/>
      <c r="CUY109" s="113"/>
      <c r="CUZ109" s="113"/>
      <c r="CVA109" s="113"/>
      <c r="CVB109" s="113"/>
      <c r="CVC109" s="113"/>
      <c r="CVD109" s="113"/>
      <c r="CVE109" s="113"/>
      <c r="CVF109" s="113"/>
      <c r="CVG109" s="113"/>
      <c r="CVH109" s="113"/>
      <c r="CVI109" s="113"/>
      <c r="CVJ109" s="113"/>
      <c r="CVK109" s="113"/>
      <c r="CVL109" s="113"/>
      <c r="CVM109" s="113"/>
      <c r="CVN109" s="113"/>
      <c r="CVO109" s="113"/>
      <c r="CVP109" s="113"/>
      <c r="CVQ109" s="113"/>
      <c r="CVR109" s="113"/>
      <c r="CVS109" s="113"/>
      <c r="CVT109" s="113"/>
      <c r="CVU109" s="113"/>
      <c r="CVV109" s="113"/>
      <c r="CVW109" s="113"/>
      <c r="CVX109" s="113"/>
      <c r="CVY109" s="113"/>
      <c r="CVZ109" s="113"/>
      <c r="CWA109" s="113"/>
      <c r="CWB109" s="113"/>
      <c r="CWC109" s="113"/>
      <c r="CWD109" s="113"/>
      <c r="CWE109" s="113"/>
      <c r="CWF109" s="113"/>
      <c r="CWG109" s="113"/>
      <c r="CWH109" s="113"/>
      <c r="CWI109" s="113"/>
      <c r="CWJ109" s="113"/>
      <c r="CWK109" s="113"/>
      <c r="CWL109" s="113"/>
      <c r="CWM109" s="113"/>
      <c r="CWN109" s="113"/>
      <c r="CWO109" s="113"/>
      <c r="CWP109" s="113"/>
      <c r="CWQ109" s="113"/>
      <c r="CWR109" s="113"/>
      <c r="CWS109" s="113"/>
      <c r="CWT109" s="113"/>
      <c r="CWU109" s="113"/>
      <c r="CWV109" s="113"/>
      <c r="CWW109" s="113"/>
      <c r="CWX109" s="113"/>
      <c r="CWY109" s="113"/>
      <c r="CWZ109" s="113"/>
      <c r="CXA109" s="113"/>
      <c r="CXB109" s="113"/>
      <c r="CXC109" s="113"/>
      <c r="CXD109" s="113"/>
      <c r="CXE109" s="113"/>
      <c r="CXF109" s="113"/>
      <c r="CXG109" s="113"/>
      <c r="CXH109" s="113"/>
      <c r="CXI109" s="113"/>
      <c r="CXJ109" s="113"/>
      <c r="CXK109" s="113"/>
      <c r="CXL109" s="113"/>
      <c r="CXM109" s="113"/>
      <c r="CXN109" s="113"/>
      <c r="CXO109" s="113"/>
      <c r="CXP109" s="113"/>
      <c r="CXQ109" s="113"/>
      <c r="CXR109" s="113"/>
      <c r="CXS109" s="113"/>
      <c r="CXT109" s="113"/>
      <c r="CXU109" s="113"/>
      <c r="CXV109" s="113"/>
      <c r="CXW109" s="113"/>
      <c r="CXX109" s="113"/>
      <c r="CXY109" s="113"/>
      <c r="CXZ109" s="113"/>
      <c r="CYA109" s="113"/>
      <c r="CYB109" s="113"/>
      <c r="CYC109" s="113"/>
      <c r="CYD109" s="113"/>
      <c r="CYE109" s="113"/>
      <c r="CYF109" s="113"/>
      <c r="CYG109" s="113"/>
      <c r="CYH109" s="113"/>
      <c r="CYI109" s="113"/>
      <c r="CYJ109" s="113"/>
      <c r="CYK109" s="113"/>
      <c r="CYL109" s="113"/>
      <c r="CYM109" s="113"/>
      <c r="CYN109" s="113"/>
      <c r="CYO109" s="113"/>
      <c r="CYP109" s="113"/>
      <c r="CYQ109" s="113"/>
      <c r="CYR109" s="113"/>
      <c r="CYS109" s="113"/>
      <c r="CYT109" s="113"/>
      <c r="CYU109" s="113"/>
      <c r="CYV109" s="113"/>
      <c r="CYW109" s="113"/>
      <c r="CYX109" s="113"/>
      <c r="CYY109" s="113"/>
      <c r="CYZ109" s="113"/>
      <c r="CZA109" s="113"/>
      <c r="CZB109" s="113"/>
      <c r="CZC109" s="113"/>
      <c r="CZD109" s="113"/>
      <c r="CZE109" s="113"/>
      <c r="CZF109" s="113"/>
      <c r="CZG109" s="113"/>
      <c r="CZH109" s="113"/>
      <c r="CZI109" s="113"/>
      <c r="CZJ109" s="113"/>
      <c r="CZK109" s="113"/>
      <c r="CZL109" s="113"/>
      <c r="CZM109" s="113"/>
      <c r="CZN109" s="113"/>
      <c r="CZO109" s="113"/>
      <c r="CZP109" s="113"/>
      <c r="CZQ109" s="113"/>
      <c r="CZR109" s="113"/>
      <c r="CZS109" s="113"/>
      <c r="CZT109" s="113"/>
      <c r="CZU109" s="113"/>
      <c r="CZV109" s="113"/>
      <c r="CZW109" s="113"/>
      <c r="CZX109" s="113"/>
      <c r="CZY109" s="113"/>
      <c r="CZZ109" s="113"/>
      <c r="DAA109" s="113"/>
      <c r="DAB109" s="113"/>
      <c r="DAC109" s="113"/>
      <c r="DAD109" s="113"/>
      <c r="DAE109" s="113"/>
      <c r="DAF109" s="113"/>
      <c r="DAG109" s="113"/>
      <c r="DAH109" s="113"/>
      <c r="DAI109" s="113"/>
      <c r="DAJ109" s="113"/>
      <c r="DAK109" s="113"/>
      <c r="DAL109" s="113"/>
      <c r="DAM109" s="113"/>
      <c r="DAN109" s="113"/>
      <c r="DAO109" s="113"/>
      <c r="DAP109" s="113"/>
      <c r="DAQ109" s="113"/>
      <c r="DAR109" s="113"/>
      <c r="DAS109" s="113"/>
      <c r="DAT109" s="113"/>
      <c r="DAU109" s="113"/>
      <c r="DAV109" s="113"/>
      <c r="DAW109" s="113"/>
      <c r="DAX109" s="113"/>
      <c r="DAY109" s="113"/>
      <c r="DAZ109" s="113"/>
      <c r="DBA109" s="113"/>
      <c r="DBB109" s="113"/>
      <c r="DBC109" s="113"/>
      <c r="DBD109" s="113"/>
      <c r="DBE109" s="113"/>
      <c r="DBF109" s="113"/>
      <c r="DBG109" s="113"/>
      <c r="DBH109" s="113"/>
      <c r="DBI109" s="113"/>
      <c r="DBJ109" s="113"/>
      <c r="DBK109" s="113"/>
      <c r="DBL109" s="113"/>
      <c r="DBM109" s="113"/>
      <c r="DBN109" s="113"/>
      <c r="DBO109" s="113"/>
      <c r="DBP109" s="113"/>
      <c r="DBQ109" s="113"/>
      <c r="DBR109" s="113"/>
      <c r="DBS109" s="113"/>
      <c r="DBT109" s="113"/>
      <c r="DBU109" s="113"/>
      <c r="DBV109" s="113"/>
      <c r="DBW109" s="113"/>
      <c r="DBX109" s="113"/>
      <c r="DBY109" s="113"/>
      <c r="DBZ109" s="113"/>
      <c r="DCA109" s="113"/>
      <c r="DCB109" s="113"/>
      <c r="DCC109" s="113"/>
      <c r="DCD109" s="113"/>
      <c r="DCE109" s="113"/>
      <c r="DCF109" s="113"/>
      <c r="DCG109" s="113"/>
      <c r="DCH109" s="113"/>
      <c r="DCI109" s="113"/>
      <c r="DCJ109" s="113"/>
      <c r="DCK109" s="113"/>
      <c r="DCL109" s="113"/>
      <c r="DCM109" s="113"/>
      <c r="DCN109" s="113"/>
      <c r="DCO109" s="113"/>
      <c r="DCP109" s="113"/>
      <c r="DCQ109" s="113"/>
      <c r="DCR109" s="113"/>
      <c r="DCS109" s="113"/>
      <c r="DCT109" s="113"/>
      <c r="DCU109" s="113"/>
      <c r="DCV109" s="113"/>
      <c r="DCW109" s="113"/>
      <c r="DCX109" s="113"/>
      <c r="DCY109" s="113"/>
      <c r="DCZ109" s="113"/>
      <c r="DDA109" s="113"/>
      <c r="DDB109" s="113"/>
      <c r="DDC109" s="113"/>
      <c r="DDD109" s="113"/>
      <c r="DDE109" s="113"/>
      <c r="DDF109" s="113"/>
      <c r="DDG109" s="113"/>
      <c r="DDH109" s="113"/>
      <c r="DDI109" s="113"/>
      <c r="DDJ109" s="113"/>
      <c r="DDK109" s="113"/>
      <c r="DDL109" s="113"/>
      <c r="DDM109" s="113"/>
      <c r="DDN109" s="113"/>
      <c r="DDO109" s="113"/>
      <c r="DDP109" s="113"/>
      <c r="DDQ109" s="113"/>
      <c r="DDR109" s="113"/>
      <c r="DDS109" s="113"/>
      <c r="DDT109" s="113"/>
      <c r="DDU109" s="113"/>
      <c r="DDV109" s="113"/>
      <c r="DDW109" s="113"/>
      <c r="DDX109" s="113"/>
      <c r="DDY109" s="113"/>
      <c r="DDZ109" s="113"/>
      <c r="DEA109" s="113"/>
      <c r="DEB109" s="113"/>
      <c r="DEC109" s="113"/>
      <c r="DED109" s="113"/>
      <c r="DEE109" s="113"/>
      <c r="DEF109" s="113"/>
      <c r="DEG109" s="113"/>
      <c r="DEH109" s="113"/>
      <c r="DEI109" s="113"/>
      <c r="DEJ109" s="113"/>
      <c r="DEK109" s="113"/>
      <c r="DEL109" s="113"/>
      <c r="DEM109" s="113"/>
      <c r="DEN109" s="113"/>
      <c r="DEO109" s="113"/>
      <c r="DEP109" s="113"/>
      <c r="DEQ109" s="113"/>
      <c r="DER109" s="113"/>
      <c r="DES109" s="113"/>
      <c r="DET109" s="113"/>
      <c r="DEU109" s="113"/>
      <c r="DEV109" s="113"/>
      <c r="DEW109" s="113"/>
      <c r="DEX109" s="113"/>
      <c r="DEY109" s="113"/>
      <c r="DEZ109" s="113"/>
      <c r="DFA109" s="113"/>
      <c r="DFB109" s="113"/>
      <c r="DFC109" s="113"/>
      <c r="DFD109" s="113"/>
      <c r="DFE109" s="113"/>
      <c r="DFF109" s="113"/>
      <c r="DFG109" s="113"/>
      <c r="DFH109" s="113"/>
      <c r="DFI109" s="113"/>
      <c r="DFJ109" s="113"/>
      <c r="DFK109" s="113"/>
      <c r="DFL109" s="113"/>
      <c r="DFM109" s="113"/>
      <c r="DFN109" s="113"/>
      <c r="DFO109" s="113"/>
      <c r="DFP109" s="113"/>
      <c r="DFQ109" s="113"/>
      <c r="DFR109" s="113"/>
      <c r="DFS109" s="113"/>
      <c r="DFT109" s="113"/>
      <c r="DFU109" s="113"/>
      <c r="DFV109" s="113"/>
      <c r="DFW109" s="113"/>
      <c r="DFX109" s="113"/>
      <c r="DFY109" s="113"/>
      <c r="DFZ109" s="113"/>
      <c r="DGA109" s="113"/>
      <c r="DGB109" s="113"/>
      <c r="DGC109" s="113"/>
      <c r="DGD109" s="113"/>
      <c r="DGE109" s="113"/>
      <c r="DGF109" s="113"/>
      <c r="DGG109" s="113"/>
      <c r="DGH109" s="113"/>
      <c r="DGI109" s="113"/>
      <c r="DGJ109" s="113"/>
      <c r="DGK109" s="113"/>
      <c r="DGL109" s="113"/>
      <c r="DGM109" s="113"/>
      <c r="DGN109" s="113"/>
      <c r="DGO109" s="113"/>
      <c r="DGP109" s="113"/>
      <c r="DGQ109" s="113"/>
      <c r="DGR109" s="113"/>
      <c r="DGS109" s="113"/>
      <c r="DGT109" s="113"/>
      <c r="DGU109" s="113"/>
      <c r="DGV109" s="113"/>
      <c r="DGW109" s="113"/>
      <c r="DGX109" s="113"/>
      <c r="DGY109" s="113"/>
      <c r="DGZ109" s="113"/>
      <c r="DHA109" s="113"/>
      <c r="DHB109" s="113"/>
      <c r="DHC109" s="113"/>
      <c r="DHD109" s="113"/>
      <c r="DHE109" s="113"/>
      <c r="DHF109" s="113"/>
      <c r="DHG109" s="113"/>
      <c r="DHH109" s="113"/>
      <c r="DHI109" s="113"/>
      <c r="DHJ109" s="113"/>
      <c r="DHK109" s="113"/>
      <c r="DHL109" s="113"/>
      <c r="DHM109" s="113"/>
      <c r="DHN109" s="113"/>
      <c r="DHO109" s="113"/>
      <c r="DHP109" s="113"/>
      <c r="DHQ109" s="113"/>
      <c r="DHR109" s="113"/>
      <c r="DHS109" s="113"/>
      <c r="DHT109" s="113"/>
      <c r="DHU109" s="113"/>
      <c r="DHV109" s="113"/>
      <c r="DHW109" s="113"/>
      <c r="DHX109" s="113"/>
      <c r="DHY109" s="113"/>
      <c r="DHZ109" s="113"/>
      <c r="DIA109" s="113"/>
      <c r="DIB109" s="113"/>
      <c r="DIC109" s="113"/>
      <c r="DID109" s="113"/>
      <c r="DIE109" s="113"/>
      <c r="DIF109" s="113"/>
      <c r="DIG109" s="113"/>
      <c r="DIH109" s="113"/>
      <c r="DII109" s="113"/>
      <c r="DIJ109" s="113"/>
      <c r="DIK109" s="113"/>
      <c r="DIL109" s="113"/>
      <c r="DIM109" s="113"/>
      <c r="DIN109" s="113"/>
      <c r="DIO109" s="113"/>
      <c r="DIP109" s="113"/>
      <c r="DIQ109" s="113"/>
      <c r="DIR109" s="113"/>
      <c r="DIS109" s="113"/>
      <c r="DIT109" s="113"/>
      <c r="DIU109" s="113"/>
      <c r="DIV109" s="113"/>
      <c r="DIW109" s="113"/>
      <c r="DIX109" s="113"/>
      <c r="DIY109" s="113"/>
      <c r="DIZ109" s="113"/>
      <c r="DJA109" s="113"/>
      <c r="DJB109" s="113"/>
      <c r="DJC109" s="113"/>
      <c r="DJD109" s="113"/>
      <c r="DJE109" s="113"/>
      <c r="DJF109" s="113"/>
      <c r="DJG109" s="113"/>
      <c r="DJH109" s="113"/>
      <c r="DJI109" s="113"/>
      <c r="DJJ109" s="113"/>
      <c r="DJK109" s="113"/>
      <c r="DJL109" s="113"/>
      <c r="DJM109" s="113"/>
      <c r="DJN109" s="113"/>
      <c r="DJO109" s="113"/>
      <c r="DJP109" s="113"/>
      <c r="DJQ109" s="113"/>
      <c r="DJR109" s="113"/>
      <c r="DJS109" s="113"/>
      <c r="DJT109" s="113"/>
      <c r="DJU109" s="113"/>
      <c r="DJV109" s="113"/>
      <c r="DJW109" s="113"/>
      <c r="DJX109" s="113"/>
      <c r="DJY109" s="113"/>
      <c r="DJZ109" s="113"/>
      <c r="DKA109" s="113"/>
      <c r="DKB109" s="113"/>
      <c r="DKC109" s="113"/>
      <c r="DKD109" s="113"/>
      <c r="DKE109" s="113"/>
      <c r="DKF109" s="113"/>
      <c r="DKG109" s="113"/>
      <c r="DKH109" s="113"/>
      <c r="DKI109" s="113"/>
      <c r="DKJ109" s="113"/>
      <c r="DKK109" s="113"/>
      <c r="DKL109" s="113"/>
      <c r="DKM109" s="113"/>
      <c r="DKN109" s="113"/>
      <c r="DKO109" s="113"/>
      <c r="DKP109" s="113"/>
      <c r="DKQ109" s="113"/>
      <c r="DKR109" s="113"/>
      <c r="DKS109" s="113"/>
      <c r="DKT109" s="113"/>
      <c r="DKU109" s="113"/>
      <c r="DKV109" s="113"/>
      <c r="DKW109" s="113"/>
      <c r="DKX109" s="113"/>
      <c r="DKY109" s="113"/>
      <c r="DKZ109" s="113"/>
      <c r="DLA109" s="113"/>
      <c r="DLB109" s="113"/>
      <c r="DLC109" s="113"/>
      <c r="DLD109" s="113"/>
      <c r="DLE109" s="113"/>
      <c r="DLF109" s="113"/>
      <c r="DLG109" s="113"/>
      <c r="DLH109" s="113"/>
      <c r="DLI109" s="113"/>
      <c r="DLJ109" s="113"/>
      <c r="DLK109" s="113"/>
      <c r="DLL109" s="113"/>
      <c r="DLM109" s="113"/>
      <c r="DLN109" s="113"/>
      <c r="DLO109" s="113"/>
      <c r="DLP109" s="113"/>
      <c r="DLQ109" s="113"/>
      <c r="DLR109" s="113"/>
      <c r="DLS109" s="113"/>
      <c r="DLT109" s="113"/>
      <c r="DLU109" s="113"/>
      <c r="DLV109" s="113"/>
      <c r="DLW109" s="113"/>
      <c r="DLX109" s="113"/>
      <c r="DLY109" s="113"/>
      <c r="DLZ109" s="113"/>
      <c r="DMA109" s="113"/>
      <c r="DMB109" s="113"/>
      <c r="DMC109" s="113"/>
      <c r="DMD109" s="113"/>
      <c r="DME109" s="113"/>
      <c r="DMF109" s="113"/>
      <c r="DMG109" s="113"/>
      <c r="DMH109" s="113"/>
      <c r="DMI109" s="113"/>
      <c r="DMJ109" s="113"/>
      <c r="DMK109" s="113"/>
      <c r="DML109" s="113"/>
      <c r="DMM109" s="113"/>
      <c r="DMN109" s="113"/>
      <c r="DMO109" s="113"/>
      <c r="DMP109" s="113"/>
      <c r="DMQ109" s="113"/>
      <c r="DMR109" s="113"/>
      <c r="DMS109" s="113"/>
      <c r="DMT109" s="113"/>
      <c r="DMU109" s="113"/>
      <c r="DMV109" s="113"/>
      <c r="DMW109" s="113"/>
      <c r="DMX109" s="113"/>
      <c r="DMY109" s="113"/>
      <c r="DMZ109" s="113"/>
      <c r="DNA109" s="113"/>
      <c r="DNB109" s="113"/>
      <c r="DNC109" s="113"/>
      <c r="DND109" s="113"/>
      <c r="DNE109" s="113"/>
      <c r="DNF109" s="113"/>
      <c r="DNG109" s="113"/>
      <c r="DNH109" s="113"/>
      <c r="DNI109" s="113"/>
      <c r="DNJ109" s="113"/>
      <c r="DNK109" s="113"/>
      <c r="DNL109" s="113"/>
      <c r="DNM109" s="113"/>
      <c r="DNN109" s="113"/>
      <c r="DNO109" s="113"/>
      <c r="DNP109" s="113"/>
      <c r="DNQ109" s="113"/>
      <c r="DNR109" s="113"/>
      <c r="DNS109" s="113"/>
      <c r="DNT109" s="113"/>
      <c r="DNU109" s="113"/>
      <c r="DNV109" s="113"/>
      <c r="DNW109" s="113"/>
      <c r="DNX109" s="113"/>
      <c r="DNY109" s="113"/>
      <c r="DNZ109" s="113"/>
      <c r="DOA109" s="113"/>
      <c r="DOB109" s="113"/>
      <c r="DOC109" s="113"/>
      <c r="DOD109" s="113"/>
      <c r="DOE109" s="113"/>
      <c r="DOF109" s="113"/>
      <c r="DOG109" s="113"/>
      <c r="DOH109" s="113"/>
      <c r="DOI109" s="113"/>
      <c r="DOJ109" s="113"/>
      <c r="DOK109" s="113"/>
      <c r="DOL109" s="113"/>
      <c r="DOM109" s="113"/>
      <c r="DON109" s="113"/>
      <c r="DOO109" s="113"/>
      <c r="DOP109" s="113"/>
      <c r="DOQ109" s="113"/>
      <c r="DOR109" s="113"/>
      <c r="DOS109" s="113"/>
      <c r="DOT109" s="113"/>
      <c r="DOU109" s="113"/>
      <c r="DOV109" s="113"/>
      <c r="DOW109" s="113"/>
      <c r="DOX109" s="113"/>
      <c r="DOY109" s="113"/>
      <c r="DOZ109" s="113"/>
      <c r="DPA109" s="113"/>
      <c r="DPB109" s="113"/>
      <c r="DPC109" s="113"/>
      <c r="DPD109" s="113"/>
      <c r="DPE109" s="113"/>
      <c r="DPF109" s="113"/>
      <c r="DPG109" s="113"/>
      <c r="DPH109" s="113"/>
      <c r="DPI109" s="113"/>
      <c r="DPJ109" s="113"/>
      <c r="DPK109" s="113"/>
      <c r="DPL109" s="113"/>
      <c r="DPM109" s="113"/>
      <c r="DPN109" s="113"/>
      <c r="DPO109" s="113"/>
      <c r="DPP109" s="113"/>
      <c r="DPQ109" s="113"/>
      <c r="DPR109" s="113"/>
      <c r="DPS109" s="113"/>
      <c r="DPT109" s="113"/>
      <c r="DPU109" s="113"/>
      <c r="DPV109" s="113"/>
      <c r="DPW109" s="113"/>
      <c r="DPX109" s="113"/>
      <c r="DPY109" s="113"/>
      <c r="DPZ109" s="113"/>
      <c r="DQA109" s="113"/>
      <c r="DQB109" s="113"/>
      <c r="DQC109" s="113"/>
      <c r="DQD109" s="113"/>
      <c r="DQE109" s="113"/>
      <c r="DQF109" s="113"/>
      <c r="DQG109" s="113"/>
      <c r="DQH109" s="113"/>
      <c r="DQI109" s="113"/>
      <c r="DQJ109" s="113"/>
      <c r="DQK109" s="113"/>
      <c r="DQL109" s="113"/>
      <c r="DQM109" s="113"/>
      <c r="DQN109" s="113"/>
      <c r="DQO109" s="113"/>
      <c r="DQP109" s="113"/>
      <c r="DQQ109" s="113"/>
      <c r="DQR109" s="113"/>
      <c r="DQS109" s="113"/>
      <c r="DQT109" s="113"/>
      <c r="DQU109" s="113"/>
      <c r="DQV109" s="113"/>
      <c r="DQW109" s="113"/>
      <c r="DQX109" s="113"/>
      <c r="DQY109" s="113"/>
      <c r="DQZ109" s="113"/>
      <c r="DRA109" s="113"/>
      <c r="DRB109" s="113"/>
      <c r="DRC109" s="113"/>
      <c r="DRD109" s="113"/>
      <c r="DRE109" s="113"/>
      <c r="DRF109" s="113"/>
      <c r="DRG109" s="113"/>
      <c r="DRH109" s="113"/>
      <c r="DRI109" s="113"/>
      <c r="DRJ109" s="113"/>
      <c r="DRK109" s="113"/>
      <c r="DRL109" s="113"/>
      <c r="DRM109" s="113"/>
      <c r="DRN109" s="113"/>
      <c r="DRO109" s="113"/>
      <c r="DRP109" s="113"/>
      <c r="DRQ109" s="113"/>
      <c r="DRR109" s="113"/>
      <c r="DRS109" s="113"/>
      <c r="DRT109" s="113"/>
      <c r="DRU109" s="113"/>
      <c r="DRV109" s="113"/>
      <c r="DRW109" s="113"/>
      <c r="DRX109" s="113"/>
      <c r="DRY109" s="113"/>
      <c r="DRZ109" s="113"/>
      <c r="DSA109" s="113"/>
      <c r="DSB109" s="113"/>
      <c r="DSC109" s="113"/>
      <c r="DSD109" s="113"/>
      <c r="DSE109" s="113"/>
      <c r="DSF109" s="113"/>
      <c r="DSG109" s="113"/>
      <c r="DSH109" s="113"/>
      <c r="DSI109" s="113"/>
      <c r="DSJ109" s="113"/>
      <c r="DSK109" s="113"/>
      <c r="DSL109" s="113"/>
      <c r="DSM109" s="113"/>
      <c r="DSN109" s="113"/>
      <c r="DSO109" s="113"/>
      <c r="DSP109" s="113"/>
      <c r="DSQ109" s="113"/>
      <c r="DSR109" s="113"/>
      <c r="DSS109" s="113"/>
      <c r="DST109" s="113"/>
      <c r="DSU109" s="113"/>
      <c r="DSV109" s="113"/>
      <c r="DSW109" s="113"/>
      <c r="DSX109" s="113"/>
      <c r="DSY109" s="113"/>
      <c r="DSZ109" s="113"/>
      <c r="DTA109" s="113"/>
      <c r="DTB109" s="113"/>
      <c r="DTC109" s="113"/>
      <c r="DTD109" s="113"/>
      <c r="DTE109" s="113"/>
      <c r="DTF109" s="113"/>
      <c r="DTG109" s="113"/>
      <c r="DTH109" s="113"/>
      <c r="DTI109" s="113"/>
      <c r="DTJ109" s="113"/>
      <c r="DTK109" s="113"/>
      <c r="DTL109" s="113"/>
      <c r="DTM109" s="113"/>
      <c r="DTN109" s="113"/>
      <c r="DTO109" s="113"/>
      <c r="DTP109" s="113"/>
      <c r="DTQ109" s="113"/>
      <c r="DTR109" s="113"/>
      <c r="DTS109" s="113"/>
      <c r="DTT109" s="113"/>
      <c r="DTU109" s="113"/>
      <c r="DTV109" s="113"/>
      <c r="DTW109" s="113"/>
      <c r="DTX109" s="113"/>
      <c r="DTY109" s="113"/>
      <c r="DTZ109" s="113"/>
      <c r="DUA109" s="113"/>
      <c r="DUB109" s="113"/>
      <c r="DUC109" s="113"/>
      <c r="DUD109" s="113"/>
      <c r="DUE109" s="113"/>
      <c r="DUF109" s="113"/>
      <c r="DUG109" s="113"/>
      <c r="DUH109" s="113"/>
      <c r="DUI109" s="113"/>
      <c r="DUJ109" s="113"/>
      <c r="DUK109" s="113"/>
      <c r="DUL109" s="113"/>
      <c r="DUM109" s="113"/>
      <c r="DUN109" s="113"/>
      <c r="DUO109" s="113"/>
      <c r="DUP109" s="113"/>
      <c r="DUQ109" s="113"/>
      <c r="DUR109" s="113"/>
      <c r="DUS109" s="113"/>
      <c r="DUT109" s="113"/>
      <c r="DUU109" s="113"/>
      <c r="DUV109" s="113"/>
      <c r="DUW109" s="113"/>
      <c r="DUX109" s="113"/>
      <c r="DUY109" s="113"/>
      <c r="DUZ109" s="113"/>
      <c r="DVA109" s="113"/>
      <c r="DVB109" s="113"/>
      <c r="DVC109" s="113"/>
      <c r="DVD109" s="113"/>
      <c r="DVE109" s="113"/>
      <c r="DVF109" s="113"/>
      <c r="DVG109" s="113"/>
      <c r="DVH109" s="113"/>
      <c r="DVI109" s="113"/>
      <c r="DVJ109" s="113"/>
      <c r="DVK109" s="113"/>
      <c r="DVL109" s="113"/>
      <c r="DVM109" s="113"/>
      <c r="DVN109" s="113"/>
      <c r="DVO109" s="113"/>
      <c r="DVP109" s="113"/>
      <c r="DVQ109" s="113"/>
      <c r="DVR109" s="113"/>
      <c r="DVS109" s="113"/>
      <c r="DVT109" s="113"/>
      <c r="DVU109" s="113"/>
      <c r="DVV109" s="113"/>
      <c r="DVW109" s="113"/>
      <c r="DVX109" s="113"/>
      <c r="DVY109" s="113"/>
      <c r="DVZ109" s="113"/>
      <c r="DWA109" s="113"/>
      <c r="DWB109" s="113"/>
      <c r="DWC109" s="113"/>
      <c r="DWD109" s="113"/>
      <c r="DWE109" s="113"/>
      <c r="DWF109" s="113"/>
      <c r="DWG109" s="113"/>
      <c r="DWH109" s="113"/>
      <c r="DWI109" s="113"/>
      <c r="DWJ109" s="113"/>
      <c r="DWK109" s="113"/>
      <c r="DWL109" s="113"/>
      <c r="DWM109" s="113"/>
      <c r="DWN109" s="113"/>
      <c r="DWO109" s="113"/>
      <c r="DWP109" s="113"/>
      <c r="DWQ109" s="113"/>
      <c r="DWR109" s="113"/>
      <c r="DWS109" s="113"/>
      <c r="DWT109" s="113"/>
      <c r="DWU109" s="113"/>
      <c r="DWV109" s="113"/>
      <c r="DWW109" s="113"/>
      <c r="DWX109" s="113"/>
      <c r="DWY109" s="113"/>
      <c r="DWZ109" s="113"/>
      <c r="DXA109" s="113"/>
      <c r="DXB109" s="113"/>
      <c r="DXC109" s="113"/>
      <c r="DXD109" s="113"/>
      <c r="DXE109" s="113"/>
      <c r="DXF109" s="113"/>
      <c r="DXG109" s="113"/>
      <c r="DXH109" s="113"/>
      <c r="DXI109" s="113"/>
      <c r="DXJ109" s="113"/>
      <c r="DXK109" s="113"/>
      <c r="DXL109" s="113"/>
      <c r="DXM109" s="113"/>
      <c r="DXN109" s="113"/>
      <c r="DXO109" s="113"/>
      <c r="DXP109" s="113"/>
      <c r="DXQ109" s="113"/>
      <c r="DXR109" s="113"/>
      <c r="DXS109" s="113"/>
      <c r="DXT109" s="113"/>
      <c r="DXU109" s="113"/>
      <c r="DXV109" s="113"/>
      <c r="DXW109" s="113"/>
      <c r="DXX109" s="113"/>
      <c r="DXY109" s="113"/>
      <c r="DXZ109" s="113"/>
      <c r="DYA109" s="113"/>
      <c r="DYB109" s="113"/>
      <c r="DYC109" s="113"/>
      <c r="DYD109" s="113"/>
      <c r="DYE109" s="113"/>
      <c r="DYF109" s="113"/>
      <c r="DYG109" s="113"/>
      <c r="DYH109" s="113"/>
      <c r="DYI109" s="113"/>
      <c r="DYJ109" s="113"/>
      <c r="DYK109" s="113"/>
      <c r="DYL109" s="113"/>
      <c r="DYM109" s="113"/>
      <c r="DYN109" s="113"/>
      <c r="DYO109" s="113"/>
      <c r="DYP109" s="113"/>
      <c r="DYQ109" s="113"/>
      <c r="DYR109" s="113"/>
      <c r="DYS109" s="113"/>
      <c r="DYT109" s="113"/>
      <c r="DYU109" s="113"/>
      <c r="DYV109" s="113"/>
      <c r="DYW109" s="113"/>
      <c r="DYX109" s="113"/>
      <c r="DYY109" s="113"/>
      <c r="DYZ109" s="113"/>
      <c r="DZA109" s="113"/>
      <c r="DZB109" s="113"/>
      <c r="DZC109" s="113"/>
      <c r="DZD109" s="113"/>
      <c r="DZE109" s="113"/>
      <c r="DZF109" s="113"/>
      <c r="DZG109" s="113"/>
      <c r="DZH109" s="113"/>
      <c r="DZI109" s="113"/>
      <c r="DZJ109" s="113"/>
      <c r="DZK109" s="113"/>
      <c r="DZL109" s="113"/>
      <c r="DZM109" s="113"/>
      <c r="DZN109" s="113"/>
      <c r="DZO109" s="113"/>
      <c r="DZP109" s="113"/>
      <c r="DZQ109" s="113"/>
      <c r="DZR109" s="113"/>
      <c r="DZS109" s="113"/>
      <c r="DZT109" s="113"/>
      <c r="DZU109" s="113"/>
      <c r="DZV109" s="113"/>
      <c r="DZW109" s="113"/>
      <c r="DZX109" s="113"/>
      <c r="DZY109" s="113"/>
      <c r="DZZ109" s="113"/>
      <c r="EAA109" s="113"/>
      <c r="EAB109" s="113"/>
      <c r="EAC109" s="113"/>
      <c r="EAD109" s="113"/>
      <c r="EAE109" s="113"/>
      <c r="EAF109" s="113"/>
      <c r="EAG109" s="113"/>
      <c r="EAH109" s="113"/>
      <c r="EAI109" s="113"/>
      <c r="EAJ109" s="113"/>
      <c r="EAK109" s="113"/>
      <c r="EAL109" s="113"/>
      <c r="EAM109" s="113"/>
      <c r="EAN109" s="113"/>
      <c r="EAO109" s="113"/>
      <c r="EAP109" s="113"/>
      <c r="EAQ109" s="113"/>
      <c r="EAR109" s="113"/>
      <c r="EAS109" s="113"/>
      <c r="EAT109" s="113"/>
      <c r="EAU109" s="113"/>
      <c r="EAV109" s="113"/>
      <c r="EAW109" s="113"/>
      <c r="EAX109" s="113"/>
      <c r="EAY109" s="113"/>
      <c r="EAZ109" s="113"/>
      <c r="EBA109" s="113"/>
      <c r="EBB109" s="113"/>
      <c r="EBC109" s="113"/>
      <c r="EBD109" s="113"/>
      <c r="EBE109" s="113"/>
      <c r="EBF109" s="113"/>
      <c r="EBG109" s="113"/>
      <c r="EBH109" s="113"/>
      <c r="EBI109" s="113"/>
      <c r="EBJ109" s="113"/>
      <c r="EBK109" s="113"/>
      <c r="EBL109" s="113"/>
      <c r="EBM109" s="113"/>
      <c r="EBN109" s="113"/>
      <c r="EBO109" s="113"/>
      <c r="EBP109" s="113"/>
      <c r="EBQ109" s="113"/>
      <c r="EBR109" s="113"/>
      <c r="EBS109" s="113"/>
      <c r="EBT109" s="113"/>
      <c r="EBU109" s="113"/>
      <c r="EBV109" s="113"/>
      <c r="EBW109" s="113"/>
      <c r="EBX109" s="113"/>
      <c r="EBY109" s="113"/>
      <c r="EBZ109" s="113"/>
      <c r="ECA109" s="113"/>
      <c r="ECB109" s="113"/>
      <c r="ECC109" s="113"/>
      <c r="ECD109" s="113"/>
      <c r="ECE109" s="113"/>
      <c r="ECF109" s="113"/>
      <c r="ECG109" s="113"/>
      <c r="ECH109" s="113"/>
      <c r="ECI109" s="113"/>
      <c r="ECJ109" s="113"/>
      <c r="ECK109" s="113"/>
      <c r="ECL109" s="113"/>
      <c r="ECM109" s="113"/>
      <c r="ECN109" s="113"/>
      <c r="ECO109" s="113"/>
      <c r="ECP109" s="113"/>
      <c r="ECQ109" s="113"/>
      <c r="ECR109" s="113"/>
      <c r="ECS109" s="113"/>
      <c r="ECT109" s="113"/>
      <c r="ECU109" s="113"/>
      <c r="ECV109" s="113"/>
      <c r="ECW109" s="113"/>
      <c r="ECX109" s="113"/>
      <c r="ECY109" s="113"/>
      <c r="ECZ109" s="113"/>
      <c r="EDA109" s="113"/>
      <c r="EDB109" s="113"/>
      <c r="EDC109" s="113"/>
      <c r="EDD109" s="113"/>
      <c r="EDE109" s="113"/>
      <c r="EDF109" s="113"/>
      <c r="EDG109" s="113"/>
      <c r="EDH109" s="113"/>
      <c r="EDI109" s="113"/>
      <c r="EDJ109" s="113"/>
      <c r="EDK109" s="113"/>
      <c r="EDL109" s="113"/>
      <c r="EDM109" s="113"/>
      <c r="EDN109" s="113"/>
      <c r="EDO109" s="113"/>
      <c r="EDP109" s="113"/>
      <c r="EDQ109" s="113"/>
      <c r="EDR109" s="113"/>
      <c r="EDS109" s="113"/>
      <c r="EDT109" s="113"/>
      <c r="EDU109" s="113"/>
      <c r="EDV109" s="113"/>
      <c r="EDW109" s="113"/>
      <c r="EDX109" s="113"/>
      <c r="EDY109" s="113"/>
      <c r="EDZ109" s="113"/>
      <c r="EEA109" s="113"/>
      <c r="EEB109" s="113"/>
      <c r="EEC109" s="113"/>
      <c r="EED109" s="113"/>
      <c r="EEE109" s="113"/>
      <c r="EEF109" s="113"/>
      <c r="EEG109" s="113"/>
      <c r="EEH109" s="113"/>
      <c r="EEI109" s="113"/>
      <c r="EEJ109" s="113"/>
      <c r="EEK109" s="113"/>
      <c r="EEL109" s="113"/>
      <c r="EEM109" s="113"/>
      <c r="EEN109" s="113"/>
      <c r="EEO109" s="113"/>
      <c r="EEP109" s="113"/>
      <c r="EEQ109" s="113"/>
      <c r="EER109" s="113"/>
      <c r="EES109" s="113"/>
      <c r="EET109" s="113"/>
      <c r="EEU109" s="113"/>
      <c r="EEV109" s="113"/>
      <c r="EEW109" s="113"/>
      <c r="EEX109" s="113"/>
      <c r="EEY109" s="113"/>
      <c r="EEZ109" s="113"/>
      <c r="EFA109" s="113"/>
      <c r="EFB109" s="113"/>
      <c r="EFC109" s="113"/>
      <c r="EFD109" s="113"/>
      <c r="EFE109" s="113"/>
      <c r="EFF109" s="113"/>
      <c r="EFG109" s="113"/>
      <c r="EFH109" s="113"/>
      <c r="EFI109" s="113"/>
      <c r="EFJ109" s="113"/>
      <c r="EFK109" s="113"/>
      <c r="EFL109" s="113"/>
      <c r="EFM109" s="113"/>
      <c r="EFN109" s="113"/>
      <c r="EFO109" s="113"/>
      <c r="EFP109" s="113"/>
      <c r="EFQ109" s="113"/>
      <c r="EFR109" s="113"/>
      <c r="EFS109" s="113"/>
      <c r="EFT109" s="113"/>
      <c r="EFU109" s="113"/>
      <c r="EFV109" s="113"/>
      <c r="EFW109" s="113"/>
      <c r="EFX109" s="113"/>
      <c r="EFY109" s="113"/>
      <c r="EFZ109" s="113"/>
      <c r="EGA109" s="113"/>
      <c r="EGB109" s="113"/>
      <c r="EGC109" s="113"/>
      <c r="EGD109" s="113"/>
      <c r="EGE109" s="113"/>
      <c r="EGF109" s="113"/>
      <c r="EGG109" s="113"/>
      <c r="EGH109" s="113"/>
      <c r="EGI109" s="113"/>
      <c r="EGJ109" s="113"/>
      <c r="EGK109" s="113"/>
      <c r="EGL109" s="113"/>
      <c r="EGM109" s="113"/>
      <c r="EGN109" s="113"/>
      <c r="EGO109" s="113"/>
      <c r="EGP109" s="113"/>
      <c r="EGQ109" s="113"/>
      <c r="EGR109" s="113"/>
      <c r="EGS109" s="113"/>
      <c r="EGT109" s="113"/>
      <c r="EGU109" s="113"/>
      <c r="EGV109" s="113"/>
      <c r="EGW109" s="113"/>
      <c r="EGX109" s="113"/>
      <c r="EGY109" s="113"/>
      <c r="EGZ109" s="113"/>
      <c r="EHA109" s="113"/>
      <c r="EHB109" s="113"/>
      <c r="EHC109" s="113"/>
      <c r="EHD109" s="113"/>
      <c r="EHE109" s="113"/>
      <c r="EHF109" s="113"/>
      <c r="EHG109" s="113"/>
      <c r="EHH109" s="113"/>
      <c r="EHI109" s="113"/>
      <c r="EHJ109" s="113"/>
      <c r="EHK109" s="113"/>
      <c r="EHL109" s="113"/>
      <c r="EHM109" s="113"/>
      <c r="EHN109" s="113"/>
      <c r="EHO109" s="113"/>
      <c r="EHP109" s="113"/>
      <c r="EHQ109" s="113"/>
      <c r="EHR109" s="113"/>
      <c r="EHS109" s="113"/>
      <c r="EHT109" s="113"/>
      <c r="EHU109" s="113"/>
      <c r="EHV109" s="113"/>
      <c r="EHW109" s="113"/>
      <c r="EHX109" s="113"/>
      <c r="EHY109" s="113"/>
      <c r="EHZ109" s="113"/>
      <c r="EIA109" s="113"/>
      <c r="EIB109" s="113"/>
      <c r="EIC109" s="113"/>
      <c r="EID109" s="113"/>
      <c r="EIE109" s="113"/>
      <c r="EIF109" s="113"/>
      <c r="EIG109" s="113"/>
      <c r="EIH109" s="113"/>
      <c r="EII109" s="113"/>
      <c r="EIJ109" s="113"/>
      <c r="EIK109" s="113"/>
      <c r="EIL109" s="113"/>
      <c r="EIM109" s="113"/>
      <c r="EIN109" s="113"/>
      <c r="EIO109" s="113"/>
      <c r="EIP109" s="113"/>
      <c r="EIQ109" s="113"/>
      <c r="EIR109" s="113"/>
      <c r="EIS109" s="113"/>
      <c r="EIT109" s="113"/>
      <c r="EIU109" s="113"/>
      <c r="EIV109" s="113"/>
      <c r="EIW109" s="113"/>
      <c r="EIX109" s="113"/>
      <c r="EIY109" s="113"/>
      <c r="EIZ109" s="113"/>
      <c r="EJA109" s="113"/>
      <c r="EJB109" s="113"/>
      <c r="EJC109" s="113"/>
      <c r="EJD109" s="113"/>
      <c r="EJE109" s="113"/>
      <c r="EJF109" s="113"/>
      <c r="EJG109" s="113"/>
      <c r="EJH109" s="113"/>
      <c r="EJI109" s="113"/>
      <c r="EJJ109" s="113"/>
      <c r="EJK109" s="113"/>
      <c r="EJL109" s="113"/>
      <c r="EJM109" s="113"/>
      <c r="EJN109" s="113"/>
      <c r="EJO109" s="113"/>
      <c r="EJP109" s="113"/>
      <c r="EJQ109" s="113"/>
      <c r="EJR109" s="113"/>
      <c r="EJS109" s="113"/>
      <c r="EJT109" s="113"/>
      <c r="EJU109" s="113"/>
      <c r="EJV109" s="113"/>
      <c r="EJW109" s="113"/>
      <c r="EJX109" s="113"/>
      <c r="EJY109" s="113"/>
      <c r="EJZ109" s="113"/>
      <c r="EKA109" s="113"/>
      <c r="EKB109" s="113"/>
      <c r="EKC109" s="113"/>
      <c r="EKD109" s="113"/>
      <c r="EKE109" s="113"/>
      <c r="EKF109" s="113"/>
      <c r="EKG109" s="113"/>
      <c r="EKH109" s="113"/>
      <c r="EKI109" s="113"/>
      <c r="EKJ109" s="113"/>
      <c r="EKK109" s="113"/>
      <c r="EKL109" s="113"/>
      <c r="EKM109" s="113"/>
      <c r="EKN109" s="113"/>
      <c r="EKO109" s="113"/>
      <c r="EKP109" s="113"/>
      <c r="EKQ109" s="113"/>
      <c r="EKR109" s="113"/>
      <c r="EKS109" s="113"/>
      <c r="EKT109" s="113"/>
      <c r="EKU109" s="113"/>
      <c r="EKV109" s="113"/>
      <c r="EKW109" s="113"/>
      <c r="EKX109" s="113"/>
      <c r="EKY109" s="113"/>
      <c r="EKZ109" s="113"/>
      <c r="ELA109" s="113"/>
      <c r="ELB109" s="113"/>
      <c r="ELC109" s="113"/>
      <c r="ELD109" s="113"/>
      <c r="ELE109" s="113"/>
      <c r="ELF109" s="113"/>
      <c r="ELG109" s="113"/>
      <c r="ELH109" s="113"/>
      <c r="ELI109" s="113"/>
      <c r="ELJ109" s="113"/>
      <c r="ELK109" s="113"/>
      <c r="ELL109" s="113"/>
      <c r="ELM109" s="113"/>
      <c r="ELN109" s="113"/>
      <c r="ELO109" s="113"/>
      <c r="ELP109" s="113"/>
      <c r="ELQ109" s="113"/>
      <c r="ELR109" s="113"/>
      <c r="ELS109" s="113"/>
      <c r="ELT109" s="113"/>
      <c r="ELU109" s="113"/>
      <c r="ELV109" s="113"/>
      <c r="ELW109" s="113"/>
      <c r="ELX109" s="113"/>
      <c r="ELY109" s="113"/>
      <c r="ELZ109" s="113"/>
      <c r="EMA109" s="113"/>
      <c r="EMB109" s="113"/>
      <c r="EMC109" s="113"/>
      <c r="EMD109" s="113"/>
      <c r="EME109" s="113"/>
      <c r="EMF109" s="113"/>
      <c r="EMG109" s="113"/>
      <c r="EMH109" s="113"/>
      <c r="EMI109" s="113"/>
      <c r="EMJ109" s="113"/>
      <c r="EMK109" s="113"/>
      <c r="EML109" s="113"/>
      <c r="EMM109" s="113"/>
      <c r="EMN109" s="113"/>
      <c r="EMO109" s="113"/>
      <c r="EMP109" s="113"/>
      <c r="EMQ109" s="113"/>
      <c r="EMR109" s="113"/>
      <c r="EMS109" s="113"/>
      <c r="EMT109" s="113"/>
      <c r="EMU109" s="113"/>
      <c r="EMV109" s="113"/>
      <c r="EMW109" s="113"/>
      <c r="EMX109" s="113"/>
      <c r="EMY109" s="113"/>
      <c r="EMZ109" s="113"/>
      <c r="ENA109" s="113"/>
      <c r="ENB109" s="113"/>
      <c r="ENC109" s="113"/>
      <c r="END109" s="113"/>
      <c r="ENE109" s="113"/>
      <c r="ENF109" s="113"/>
      <c r="ENG109" s="113"/>
      <c r="ENH109" s="113"/>
      <c r="ENI109" s="113"/>
      <c r="ENJ109" s="113"/>
      <c r="ENK109" s="113"/>
      <c r="ENL109" s="113"/>
      <c r="ENM109" s="113"/>
      <c r="ENN109" s="113"/>
      <c r="ENO109" s="113"/>
      <c r="ENP109" s="113"/>
      <c r="ENQ109" s="113"/>
      <c r="ENR109" s="113"/>
      <c r="ENS109" s="113"/>
      <c r="ENT109" s="113"/>
      <c r="ENU109" s="113"/>
      <c r="ENV109" s="113"/>
      <c r="ENW109" s="113"/>
      <c r="ENX109" s="113"/>
      <c r="ENY109" s="113"/>
      <c r="ENZ109" s="113"/>
      <c r="EOA109" s="113"/>
      <c r="EOB109" s="113"/>
      <c r="EOC109" s="113"/>
      <c r="EOD109" s="113"/>
      <c r="EOE109" s="113"/>
      <c r="EOF109" s="113"/>
      <c r="EOG109" s="113"/>
      <c r="EOH109" s="113"/>
      <c r="EOI109" s="113"/>
      <c r="EOJ109" s="113"/>
      <c r="EOK109" s="113"/>
      <c r="EOL109" s="113"/>
      <c r="EOM109" s="113"/>
      <c r="EON109" s="113"/>
      <c r="EOO109" s="113"/>
      <c r="EOP109" s="113"/>
      <c r="EOQ109" s="113"/>
      <c r="EOR109" s="113"/>
      <c r="EOS109" s="113"/>
      <c r="EOT109" s="113"/>
      <c r="EOU109" s="113"/>
      <c r="EOV109" s="113"/>
      <c r="EOW109" s="113"/>
      <c r="EOX109" s="113"/>
      <c r="EOY109" s="113"/>
      <c r="EOZ109" s="113"/>
      <c r="EPA109" s="113"/>
      <c r="EPB109" s="113"/>
      <c r="EPC109" s="113"/>
      <c r="EPD109" s="113"/>
      <c r="EPE109" s="113"/>
      <c r="EPF109" s="113"/>
      <c r="EPG109" s="113"/>
      <c r="EPH109" s="113"/>
      <c r="EPI109" s="113"/>
      <c r="EPJ109" s="113"/>
      <c r="EPK109" s="113"/>
      <c r="EPL109" s="113"/>
      <c r="EPM109" s="113"/>
      <c r="EPN109" s="113"/>
      <c r="EPO109" s="113"/>
      <c r="EPP109" s="113"/>
      <c r="EPQ109" s="113"/>
      <c r="EPR109" s="113"/>
      <c r="EPS109" s="113"/>
      <c r="EPT109" s="113"/>
      <c r="EPU109" s="113"/>
      <c r="EPV109" s="113"/>
      <c r="EPW109" s="113"/>
      <c r="EPX109" s="113"/>
      <c r="EPY109" s="113"/>
      <c r="EPZ109" s="113"/>
      <c r="EQA109" s="113"/>
      <c r="EQB109" s="113"/>
      <c r="EQC109" s="113"/>
      <c r="EQD109" s="113"/>
      <c r="EQE109" s="113"/>
      <c r="EQF109" s="113"/>
      <c r="EQG109" s="113"/>
      <c r="EQH109" s="113"/>
      <c r="EQI109" s="113"/>
      <c r="EQJ109" s="113"/>
      <c r="EQK109" s="113"/>
      <c r="EQL109" s="113"/>
      <c r="EQM109" s="113"/>
      <c r="EQN109" s="113"/>
      <c r="EQO109" s="113"/>
      <c r="EQP109" s="113"/>
      <c r="EQQ109" s="113"/>
      <c r="EQR109" s="113"/>
      <c r="EQS109" s="113"/>
      <c r="EQT109" s="113"/>
      <c r="EQU109" s="113"/>
      <c r="EQV109" s="113"/>
      <c r="EQW109" s="113"/>
      <c r="EQX109" s="113"/>
      <c r="EQY109" s="113"/>
      <c r="EQZ109" s="113"/>
      <c r="ERA109" s="113"/>
      <c r="ERB109" s="113"/>
      <c r="ERC109" s="113"/>
      <c r="ERD109" s="113"/>
      <c r="ERE109" s="113"/>
      <c r="ERF109" s="113"/>
      <c r="ERG109" s="113"/>
      <c r="ERH109" s="113"/>
      <c r="ERI109" s="113"/>
      <c r="ERJ109" s="113"/>
      <c r="ERK109" s="113"/>
      <c r="ERL109" s="113"/>
      <c r="ERM109" s="113"/>
      <c r="ERN109" s="113"/>
      <c r="ERO109" s="113"/>
      <c r="ERP109" s="113"/>
      <c r="ERQ109" s="113"/>
      <c r="ERR109" s="113"/>
      <c r="ERS109" s="113"/>
      <c r="ERT109" s="113"/>
      <c r="ERU109" s="113"/>
      <c r="ERV109" s="113"/>
      <c r="ERW109" s="113"/>
      <c r="ERX109" s="113"/>
      <c r="ERY109" s="113"/>
      <c r="ERZ109" s="113"/>
      <c r="ESA109" s="113"/>
      <c r="ESB109" s="113"/>
      <c r="ESC109" s="113"/>
      <c r="ESD109" s="113"/>
      <c r="ESE109" s="113"/>
      <c r="ESF109" s="113"/>
      <c r="ESG109" s="113"/>
      <c r="ESH109" s="113"/>
      <c r="ESI109" s="113"/>
      <c r="ESJ109" s="113"/>
      <c r="ESK109" s="113"/>
      <c r="ESL109" s="113"/>
      <c r="ESM109" s="113"/>
      <c r="ESN109" s="113"/>
      <c r="ESO109" s="113"/>
      <c r="ESP109" s="113"/>
      <c r="ESQ109" s="113"/>
      <c r="ESR109" s="113"/>
      <c r="ESS109" s="113"/>
      <c r="EST109" s="113"/>
      <c r="ESU109" s="113"/>
      <c r="ESV109" s="113"/>
      <c r="ESW109" s="113"/>
      <c r="ESX109" s="113"/>
      <c r="ESY109" s="113"/>
      <c r="ESZ109" s="113"/>
      <c r="ETA109" s="113"/>
      <c r="ETB109" s="113"/>
      <c r="ETC109" s="113"/>
      <c r="ETD109" s="113"/>
      <c r="ETE109" s="113"/>
      <c r="ETF109" s="113"/>
      <c r="ETG109" s="113"/>
      <c r="ETH109" s="113"/>
      <c r="ETI109" s="113"/>
      <c r="ETJ109" s="113"/>
      <c r="ETK109" s="113"/>
      <c r="ETL109" s="113"/>
      <c r="ETM109" s="113"/>
      <c r="ETN109" s="113"/>
      <c r="ETO109" s="113"/>
      <c r="ETP109" s="113"/>
      <c r="ETQ109" s="113"/>
      <c r="ETR109" s="113"/>
      <c r="ETS109" s="113"/>
      <c r="ETT109" s="113"/>
      <c r="ETU109" s="113"/>
      <c r="ETV109" s="113"/>
      <c r="ETW109" s="113"/>
      <c r="ETX109" s="113"/>
      <c r="ETY109" s="113"/>
      <c r="ETZ109" s="113"/>
      <c r="EUA109" s="113"/>
      <c r="EUB109" s="113"/>
      <c r="EUC109" s="113"/>
      <c r="EUD109" s="113"/>
      <c r="EUE109" s="113"/>
      <c r="EUF109" s="113"/>
      <c r="EUG109" s="113"/>
      <c r="EUH109" s="113"/>
      <c r="EUI109" s="113"/>
      <c r="EUJ109" s="113"/>
      <c r="EUK109" s="113"/>
      <c r="EUL109" s="113"/>
      <c r="EUM109" s="113"/>
      <c r="EUN109" s="113"/>
      <c r="EUO109" s="113"/>
      <c r="EUP109" s="113"/>
      <c r="EUQ109" s="113"/>
      <c r="EUR109" s="113"/>
      <c r="EUS109" s="113"/>
      <c r="EUT109" s="113"/>
      <c r="EUU109" s="113"/>
      <c r="EUV109" s="113"/>
      <c r="EUW109" s="113"/>
      <c r="EUX109" s="113"/>
      <c r="EUY109" s="113"/>
      <c r="EUZ109" s="113"/>
      <c r="EVA109" s="113"/>
      <c r="EVB109" s="113"/>
      <c r="EVC109" s="113"/>
      <c r="EVD109" s="113"/>
      <c r="EVE109" s="113"/>
      <c r="EVF109" s="113"/>
      <c r="EVG109" s="113"/>
      <c r="EVH109" s="113"/>
      <c r="EVI109" s="113"/>
      <c r="EVJ109" s="113"/>
      <c r="EVK109" s="113"/>
      <c r="EVL109" s="113"/>
      <c r="EVM109" s="113"/>
      <c r="EVN109" s="113"/>
      <c r="EVO109" s="113"/>
      <c r="EVP109" s="113"/>
      <c r="EVQ109" s="113"/>
      <c r="EVR109" s="113"/>
      <c r="EVS109" s="113"/>
      <c r="EVT109" s="113"/>
      <c r="EVU109" s="113"/>
      <c r="EVV109" s="113"/>
      <c r="EVW109" s="113"/>
      <c r="EVX109" s="113"/>
      <c r="EVY109" s="113"/>
      <c r="EVZ109" s="113"/>
      <c r="EWA109" s="113"/>
      <c r="EWB109" s="113"/>
      <c r="EWC109" s="113"/>
      <c r="EWD109" s="113"/>
      <c r="EWE109" s="113"/>
      <c r="EWF109" s="113"/>
      <c r="EWG109" s="113"/>
      <c r="EWH109" s="113"/>
      <c r="EWI109" s="113"/>
      <c r="EWJ109" s="113"/>
      <c r="EWK109" s="113"/>
      <c r="EWL109" s="113"/>
      <c r="EWM109" s="113"/>
      <c r="EWN109" s="113"/>
      <c r="EWO109" s="113"/>
      <c r="EWP109" s="113"/>
      <c r="EWQ109" s="113"/>
      <c r="EWR109" s="113"/>
      <c r="EWS109" s="113"/>
      <c r="EWT109" s="113"/>
      <c r="EWU109" s="113"/>
      <c r="EWV109" s="113"/>
      <c r="EWW109" s="113"/>
      <c r="EWX109" s="113"/>
      <c r="EWY109" s="113"/>
      <c r="EWZ109" s="113"/>
      <c r="EXA109" s="113"/>
      <c r="EXB109" s="113"/>
      <c r="EXC109" s="113"/>
      <c r="EXD109" s="113"/>
      <c r="EXE109" s="113"/>
      <c r="EXF109" s="113"/>
      <c r="EXG109" s="113"/>
      <c r="EXH109" s="113"/>
      <c r="EXI109" s="113"/>
      <c r="EXJ109" s="113"/>
      <c r="EXK109" s="113"/>
      <c r="EXL109" s="113"/>
      <c r="EXM109" s="113"/>
      <c r="EXN109" s="113"/>
      <c r="EXO109" s="113"/>
      <c r="EXP109" s="113"/>
      <c r="EXQ109" s="113"/>
      <c r="EXR109" s="113"/>
      <c r="EXS109" s="113"/>
      <c r="EXT109" s="113"/>
      <c r="EXU109" s="113"/>
      <c r="EXV109" s="113"/>
      <c r="EXW109" s="113"/>
      <c r="EXX109" s="113"/>
      <c r="EXY109" s="113"/>
      <c r="EXZ109" s="113"/>
      <c r="EYA109" s="113"/>
      <c r="EYB109" s="113"/>
      <c r="EYC109" s="113"/>
      <c r="EYD109" s="113"/>
      <c r="EYE109" s="113"/>
      <c r="EYF109" s="113"/>
      <c r="EYG109" s="113"/>
      <c r="EYH109" s="113"/>
      <c r="EYI109" s="113"/>
      <c r="EYJ109" s="113"/>
      <c r="EYK109" s="113"/>
      <c r="EYL109" s="113"/>
      <c r="EYM109" s="113"/>
      <c r="EYN109" s="113"/>
      <c r="EYO109" s="113"/>
      <c r="EYP109" s="113"/>
      <c r="EYQ109" s="113"/>
      <c r="EYR109" s="113"/>
      <c r="EYS109" s="113"/>
      <c r="EYT109" s="113"/>
      <c r="EYU109" s="113"/>
      <c r="EYV109" s="113"/>
      <c r="EYW109" s="113"/>
      <c r="EYX109" s="113"/>
      <c r="EYY109" s="113"/>
      <c r="EYZ109" s="113"/>
      <c r="EZA109" s="113"/>
      <c r="EZB109" s="113"/>
      <c r="EZC109" s="113"/>
      <c r="EZD109" s="113"/>
      <c r="EZE109" s="113"/>
      <c r="EZF109" s="113"/>
      <c r="EZG109" s="113"/>
      <c r="EZH109" s="113"/>
      <c r="EZI109" s="113"/>
      <c r="EZJ109" s="113"/>
      <c r="EZK109" s="113"/>
      <c r="EZL109" s="113"/>
      <c r="EZM109" s="113"/>
      <c r="EZN109" s="113"/>
      <c r="EZO109" s="113"/>
      <c r="EZP109" s="113"/>
      <c r="EZQ109" s="113"/>
      <c r="EZR109" s="113"/>
      <c r="EZS109" s="113"/>
      <c r="EZT109" s="113"/>
      <c r="EZU109" s="113"/>
      <c r="EZV109" s="113"/>
      <c r="EZW109" s="113"/>
      <c r="EZX109" s="113"/>
      <c r="EZY109" s="113"/>
      <c r="EZZ109" s="113"/>
      <c r="FAA109" s="113"/>
      <c r="FAB109" s="113"/>
      <c r="FAC109" s="113"/>
      <c r="FAD109" s="113"/>
      <c r="FAE109" s="113"/>
      <c r="FAF109" s="113"/>
      <c r="FAG109" s="113"/>
      <c r="FAH109" s="113"/>
      <c r="FAI109" s="113"/>
      <c r="FAJ109" s="113"/>
      <c r="FAK109" s="113"/>
      <c r="FAL109" s="113"/>
      <c r="FAM109" s="113"/>
      <c r="FAN109" s="113"/>
      <c r="FAO109" s="113"/>
      <c r="FAP109" s="113"/>
      <c r="FAQ109" s="113"/>
      <c r="FAR109" s="113"/>
      <c r="FAS109" s="113"/>
      <c r="FAT109" s="113"/>
      <c r="FAU109" s="113"/>
      <c r="FAV109" s="113"/>
      <c r="FAW109" s="113"/>
      <c r="FAX109" s="113"/>
      <c r="FAY109" s="113"/>
      <c r="FAZ109" s="113"/>
      <c r="FBA109" s="113"/>
      <c r="FBB109" s="113"/>
      <c r="FBC109" s="113"/>
      <c r="FBD109" s="113"/>
      <c r="FBE109" s="113"/>
      <c r="FBF109" s="113"/>
      <c r="FBG109" s="113"/>
      <c r="FBH109" s="113"/>
      <c r="FBI109" s="113"/>
      <c r="FBJ109" s="113"/>
      <c r="FBK109" s="113"/>
      <c r="FBL109" s="113"/>
      <c r="FBM109" s="113"/>
      <c r="FBN109" s="113"/>
      <c r="FBO109" s="113"/>
      <c r="FBP109" s="113"/>
      <c r="FBQ109" s="113"/>
      <c r="FBR109" s="113"/>
      <c r="FBS109" s="113"/>
      <c r="FBT109" s="113"/>
      <c r="FBU109" s="113"/>
      <c r="FBV109" s="113"/>
      <c r="FBW109" s="113"/>
      <c r="FBX109" s="113"/>
      <c r="FBY109" s="113"/>
      <c r="FBZ109" s="113"/>
      <c r="FCA109" s="113"/>
      <c r="FCB109" s="113"/>
      <c r="FCC109" s="113"/>
      <c r="FCD109" s="113"/>
      <c r="FCE109" s="113"/>
      <c r="FCF109" s="113"/>
      <c r="FCG109" s="113"/>
      <c r="FCH109" s="113"/>
      <c r="FCI109" s="113"/>
      <c r="FCJ109" s="113"/>
      <c r="FCK109" s="113"/>
      <c r="FCL109" s="113"/>
      <c r="FCM109" s="113"/>
      <c r="FCN109" s="113"/>
      <c r="FCO109" s="113"/>
      <c r="FCP109" s="113"/>
      <c r="FCQ109" s="113"/>
      <c r="FCR109" s="113"/>
      <c r="FCS109" s="113"/>
      <c r="FCT109" s="113"/>
      <c r="FCU109" s="113"/>
      <c r="FCV109" s="113"/>
      <c r="FCW109" s="113"/>
      <c r="FCX109" s="113"/>
      <c r="FCY109" s="113"/>
      <c r="FCZ109" s="113"/>
      <c r="FDA109" s="113"/>
      <c r="FDB109" s="113"/>
      <c r="FDC109" s="113"/>
      <c r="FDD109" s="113"/>
      <c r="FDE109" s="113"/>
      <c r="FDF109" s="113"/>
      <c r="FDG109" s="113"/>
      <c r="FDH109" s="113"/>
      <c r="FDI109" s="113"/>
      <c r="FDJ109" s="113"/>
      <c r="FDK109" s="113"/>
      <c r="FDL109" s="113"/>
      <c r="FDM109" s="113"/>
      <c r="FDN109" s="113"/>
      <c r="FDO109" s="113"/>
      <c r="FDP109" s="113"/>
      <c r="FDQ109" s="113"/>
      <c r="FDR109" s="113"/>
      <c r="FDS109" s="113"/>
      <c r="FDT109" s="113"/>
      <c r="FDU109" s="113"/>
      <c r="FDV109" s="113"/>
      <c r="FDW109" s="113"/>
      <c r="FDX109" s="113"/>
      <c r="FDY109" s="113"/>
      <c r="FDZ109" s="113"/>
      <c r="FEA109" s="113"/>
      <c r="FEB109" s="113"/>
      <c r="FEC109" s="113"/>
      <c r="FED109" s="113"/>
      <c r="FEE109" s="113"/>
      <c r="FEF109" s="113"/>
      <c r="FEG109" s="113"/>
      <c r="FEH109" s="113"/>
      <c r="FEI109" s="113"/>
      <c r="FEJ109" s="113"/>
      <c r="FEK109" s="113"/>
      <c r="FEL109" s="113"/>
      <c r="FEM109" s="113"/>
      <c r="FEN109" s="113"/>
      <c r="FEO109" s="113"/>
      <c r="FEP109" s="113"/>
      <c r="FEQ109" s="113"/>
      <c r="FER109" s="113"/>
      <c r="FES109" s="113"/>
      <c r="FET109" s="113"/>
      <c r="FEU109" s="113"/>
      <c r="FEV109" s="113"/>
      <c r="FEW109" s="113"/>
      <c r="FEX109" s="113"/>
      <c r="FEY109" s="113"/>
      <c r="FEZ109" s="113"/>
      <c r="FFA109" s="113"/>
      <c r="FFB109" s="113"/>
      <c r="FFC109" s="113"/>
      <c r="FFD109" s="113"/>
      <c r="FFE109" s="113"/>
      <c r="FFF109" s="113"/>
      <c r="FFG109" s="113"/>
      <c r="FFH109" s="113"/>
      <c r="FFI109" s="113"/>
      <c r="FFJ109" s="113"/>
      <c r="FFK109" s="113"/>
      <c r="FFL109" s="113"/>
      <c r="FFM109" s="113"/>
      <c r="FFN109" s="113"/>
      <c r="FFO109" s="113"/>
      <c r="FFP109" s="113"/>
      <c r="FFQ109" s="113"/>
      <c r="FFR109" s="113"/>
      <c r="FFS109" s="113"/>
      <c r="FFT109" s="113"/>
      <c r="FFU109" s="113"/>
      <c r="FFV109" s="113"/>
      <c r="FFW109" s="113"/>
      <c r="FFX109" s="113"/>
      <c r="FFY109" s="113"/>
      <c r="FFZ109" s="113"/>
      <c r="FGA109" s="113"/>
      <c r="FGB109" s="113"/>
      <c r="FGC109" s="113"/>
      <c r="FGD109" s="113"/>
      <c r="FGE109" s="113"/>
      <c r="FGF109" s="113"/>
      <c r="FGG109" s="113"/>
      <c r="FGH109" s="113"/>
      <c r="FGI109" s="113"/>
      <c r="FGJ109" s="113"/>
      <c r="FGK109" s="113"/>
      <c r="FGL109" s="113"/>
      <c r="FGM109" s="113"/>
      <c r="FGN109" s="113"/>
      <c r="FGO109" s="113"/>
      <c r="FGP109" s="113"/>
      <c r="FGQ109" s="113"/>
      <c r="FGR109" s="113"/>
      <c r="FGS109" s="113"/>
      <c r="FGT109" s="113"/>
      <c r="FGU109" s="113"/>
      <c r="FGV109" s="113"/>
      <c r="FGW109" s="113"/>
      <c r="FGX109" s="113"/>
      <c r="FGY109" s="113"/>
      <c r="FGZ109" s="113"/>
      <c r="FHA109" s="113"/>
      <c r="FHB109" s="113"/>
      <c r="FHC109" s="113"/>
      <c r="FHD109" s="113"/>
      <c r="FHE109" s="113"/>
      <c r="FHF109" s="113"/>
      <c r="FHG109" s="113"/>
      <c r="FHH109" s="113"/>
      <c r="FHI109" s="113"/>
      <c r="FHJ109" s="113"/>
      <c r="FHK109" s="113"/>
      <c r="FHL109" s="113"/>
      <c r="FHM109" s="113"/>
      <c r="FHN109" s="113"/>
      <c r="FHO109" s="113"/>
      <c r="FHP109" s="113"/>
      <c r="FHQ109" s="113"/>
      <c r="FHR109" s="113"/>
      <c r="FHS109" s="113"/>
      <c r="FHT109" s="113"/>
      <c r="FHU109" s="113"/>
      <c r="FHV109" s="113"/>
      <c r="FHW109" s="113"/>
      <c r="FHX109" s="113"/>
      <c r="FHY109" s="113"/>
      <c r="FHZ109" s="113"/>
      <c r="FIA109" s="113"/>
      <c r="FIB109" s="113"/>
      <c r="FIC109" s="113"/>
      <c r="FID109" s="113"/>
      <c r="FIE109" s="113"/>
      <c r="FIF109" s="113"/>
      <c r="FIG109" s="113"/>
      <c r="FIH109" s="113"/>
      <c r="FII109" s="113"/>
      <c r="FIJ109" s="113"/>
      <c r="FIK109" s="113"/>
      <c r="FIL109" s="113"/>
      <c r="FIM109" s="113"/>
      <c r="FIN109" s="113"/>
      <c r="FIO109" s="113"/>
      <c r="FIP109" s="113"/>
      <c r="FIQ109" s="113"/>
      <c r="FIR109" s="113"/>
      <c r="FIS109" s="113"/>
      <c r="FIT109" s="113"/>
      <c r="FIU109" s="113"/>
      <c r="FIV109" s="113"/>
      <c r="FIW109" s="113"/>
      <c r="FIX109" s="113"/>
      <c r="FIY109" s="113"/>
      <c r="FIZ109" s="113"/>
      <c r="FJA109" s="113"/>
      <c r="FJB109" s="113"/>
      <c r="FJC109" s="113"/>
      <c r="FJD109" s="113"/>
      <c r="FJE109" s="113"/>
      <c r="FJF109" s="113"/>
      <c r="FJG109" s="113"/>
      <c r="FJH109" s="113"/>
      <c r="FJI109" s="113"/>
      <c r="FJJ109" s="113"/>
      <c r="FJK109" s="113"/>
      <c r="FJL109" s="113"/>
      <c r="FJM109" s="113"/>
      <c r="FJN109" s="113"/>
      <c r="FJO109" s="113"/>
      <c r="FJP109" s="113"/>
      <c r="FJQ109" s="113"/>
      <c r="FJR109" s="113"/>
      <c r="FJS109" s="113"/>
      <c r="FJT109" s="113"/>
      <c r="FJU109" s="113"/>
      <c r="FJV109" s="113"/>
      <c r="FJW109" s="113"/>
      <c r="FJX109" s="113"/>
      <c r="FJY109" s="113"/>
      <c r="FJZ109" s="113"/>
      <c r="FKA109" s="113"/>
      <c r="FKB109" s="113"/>
      <c r="FKC109" s="113"/>
      <c r="FKD109" s="113"/>
      <c r="FKE109" s="113"/>
      <c r="FKF109" s="113"/>
      <c r="FKG109" s="113"/>
      <c r="FKH109" s="113"/>
      <c r="FKI109" s="113"/>
      <c r="FKJ109" s="113"/>
      <c r="FKK109" s="113"/>
      <c r="FKL109" s="113"/>
      <c r="FKM109" s="113"/>
      <c r="FKN109" s="113"/>
      <c r="FKO109" s="113"/>
      <c r="FKP109" s="113"/>
      <c r="FKQ109" s="113"/>
      <c r="FKR109" s="113"/>
      <c r="FKS109" s="113"/>
      <c r="FKT109" s="113"/>
      <c r="FKU109" s="113"/>
      <c r="FKV109" s="113"/>
      <c r="FKW109" s="113"/>
      <c r="FKX109" s="113"/>
      <c r="FKY109" s="113"/>
      <c r="FKZ109" s="113"/>
      <c r="FLA109" s="113"/>
      <c r="FLB109" s="113"/>
      <c r="FLC109" s="113"/>
      <c r="FLD109" s="113"/>
      <c r="FLE109" s="113"/>
      <c r="FLF109" s="113"/>
      <c r="FLG109" s="113"/>
      <c r="FLH109" s="113"/>
      <c r="FLI109" s="113"/>
      <c r="FLJ109" s="113"/>
      <c r="FLK109" s="113"/>
      <c r="FLL109" s="113"/>
      <c r="FLM109" s="113"/>
      <c r="FLN109" s="113"/>
      <c r="FLO109" s="113"/>
      <c r="FLP109" s="113"/>
      <c r="FLQ109" s="113"/>
      <c r="FLR109" s="113"/>
      <c r="FLS109" s="113"/>
      <c r="FLT109" s="113"/>
      <c r="FLU109" s="113"/>
      <c r="FLV109" s="113"/>
      <c r="FLW109" s="113"/>
      <c r="FLX109" s="113"/>
      <c r="FLY109" s="113"/>
      <c r="FLZ109" s="113"/>
      <c r="FMA109" s="113"/>
      <c r="FMB109" s="113"/>
      <c r="FMC109" s="113"/>
      <c r="FMD109" s="113"/>
      <c r="FME109" s="113"/>
      <c r="FMF109" s="113"/>
      <c r="FMG109" s="113"/>
      <c r="FMH109" s="113"/>
      <c r="FMI109" s="113"/>
      <c r="FMJ109" s="113"/>
      <c r="FMK109" s="113"/>
      <c r="FML109" s="113"/>
      <c r="FMM109" s="113"/>
      <c r="FMN109" s="113"/>
      <c r="FMO109" s="113"/>
      <c r="FMP109" s="113"/>
      <c r="FMQ109" s="113"/>
      <c r="FMR109" s="113"/>
      <c r="FMS109" s="113"/>
      <c r="FMT109" s="113"/>
      <c r="FMU109" s="113"/>
      <c r="FMV109" s="113"/>
      <c r="FMW109" s="113"/>
      <c r="FMX109" s="113"/>
      <c r="FMY109" s="113"/>
      <c r="FMZ109" s="113"/>
      <c r="FNA109" s="113"/>
      <c r="FNB109" s="113"/>
      <c r="FNC109" s="113"/>
      <c r="FND109" s="113"/>
      <c r="FNE109" s="113"/>
      <c r="FNF109" s="113"/>
      <c r="FNG109" s="113"/>
      <c r="FNH109" s="113"/>
      <c r="FNI109" s="113"/>
      <c r="FNJ109" s="113"/>
      <c r="FNK109" s="113"/>
      <c r="FNL109" s="113"/>
      <c r="FNM109" s="113"/>
      <c r="FNN109" s="113"/>
      <c r="FNO109" s="113"/>
      <c r="FNP109" s="113"/>
      <c r="FNQ109" s="113"/>
      <c r="FNR109" s="113"/>
      <c r="FNS109" s="113"/>
      <c r="FNT109" s="113"/>
      <c r="FNU109" s="113"/>
      <c r="FNV109" s="113"/>
      <c r="FNW109" s="113"/>
      <c r="FNX109" s="113"/>
      <c r="FNY109" s="113"/>
      <c r="FNZ109" s="113"/>
      <c r="FOA109" s="113"/>
      <c r="FOB109" s="113"/>
      <c r="FOC109" s="113"/>
      <c r="FOD109" s="113"/>
      <c r="FOE109" s="113"/>
      <c r="FOF109" s="113"/>
      <c r="FOG109" s="113"/>
      <c r="FOH109" s="113"/>
      <c r="FOI109" s="113"/>
      <c r="FOJ109" s="113"/>
      <c r="FOK109" s="113"/>
      <c r="FOL109" s="113"/>
      <c r="FOM109" s="113"/>
      <c r="FON109" s="113"/>
      <c r="FOO109" s="113"/>
      <c r="FOP109" s="113"/>
      <c r="FOQ109" s="113"/>
      <c r="FOR109" s="113"/>
      <c r="FOS109" s="113"/>
      <c r="FOT109" s="113"/>
      <c r="FOU109" s="113"/>
      <c r="FOV109" s="113"/>
      <c r="FOW109" s="113"/>
      <c r="FOX109" s="113"/>
      <c r="FOY109" s="113"/>
      <c r="FOZ109" s="113"/>
      <c r="FPA109" s="113"/>
      <c r="FPB109" s="113"/>
      <c r="FPC109" s="113"/>
      <c r="FPD109" s="113"/>
      <c r="FPE109" s="113"/>
      <c r="FPF109" s="113"/>
      <c r="FPG109" s="113"/>
      <c r="FPH109" s="113"/>
      <c r="FPI109" s="113"/>
      <c r="FPJ109" s="113"/>
      <c r="FPK109" s="113"/>
      <c r="FPL109" s="113"/>
      <c r="FPM109" s="113"/>
      <c r="FPN109" s="113"/>
      <c r="FPO109" s="113"/>
      <c r="FPP109" s="113"/>
      <c r="FPQ109" s="113"/>
      <c r="FPR109" s="113"/>
      <c r="FPS109" s="113"/>
      <c r="FPT109" s="113"/>
      <c r="FPU109" s="113"/>
      <c r="FPV109" s="113"/>
      <c r="FPW109" s="113"/>
      <c r="FPX109" s="113"/>
      <c r="FPY109" s="113"/>
      <c r="FPZ109" s="113"/>
      <c r="FQA109" s="113"/>
      <c r="FQB109" s="113"/>
      <c r="FQC109" s="113"/>
      <c r="FQD109" s="113"/>
      <c r="FQE109" s="113"/>
      <c r="FQF109" s="113"/>
      <c r="FQG109" s="113"/>
      <c r="FQH109" s="113"/>
      <c r="FQI109" s="113"/>
      <c r="FQJ109" s="113"/>
      <c r="FQK109" s="113"/>
      <c r="FQL109" s="113"/>
      <c r="FQM109" s="113"/>
      <c r="FQN109" s="113"/>
      <c r="FQO109" s="113"/>
      <c r="FQP109" s="113"/>
      <c r="FQQ109" s="113"/>
      <c r="FQR109" s="113"/>
      <c r="FQS109" s="113"/>
      <c r="FQT109" s="113"/>
      <c r="FQU109" s="113"/>
      <c r="FQV109" s="113"/>
      <c r="FQW109" s="113"/>
      <c r="FQX109" s="113"/>
      <c r="FQY109" s="113"/>
      <c r="FQZ109" s="113"/>
      <c r="FRA109" s="113"/>
      <c r="FRB109" s="113"/>
      <c r="FRC109" s="113"/>
      <c r="FRD109" s="113"/>
      <c r="FRE109" s="113"/>
      <c r="FRF109" s="113"/>
      <c r="FRG109" s="113"/>
      <c r="FRH109" s="113"/>
      <c r="FRI109" s="113"/>
      <c r="FRJ109" s="113"/>
      <c r="FRK109" s="113"/>
      <c r="FRL109" s="113"/>
      <c r="FRM109" s="113"/>
      <c r="FRN109" s="113"/>
      <c r="FRO109" s="113"/>
      <c r="FRP109" s="113"/>
      <c r="FRQ109" s="113"/>
      <c r="FRR109" s="113"/>
      <c r="FRS109" s="113"/>
      <c r="FRT109" s="113"/>
      <c r="FRU109" s="113"/>
      <c r="FRV109" s="113"/>
      <c r="FRW109" s="113"/>
      <c r="FRX109" s="113"/>
      <c r="FRY109" s="113"/>
      <c r="FRZ109" s="113"/>
      <c r="FSA109" s="113"/>
      <c r="FSB109" s="113"/>
      <c r="FSC109" s="113"/>
      <c r="FSD109" s="113"/>
      <c r="FSE109" s="113"/>
      <c r="FSF109" s="113"/>
      <c r="FSG109" s="113"/>
      <c r="FSH109" s="113"/>
      <c r="FSI109" s="113"/>
      <c r="FSJ109" s="113"/>
      <c r="FSK109" s="113"/>
      <c r="FSL109" s="113"/>
      <c r="FSM109" s="113"/>
      <c r="FSN109" s="113"/>
      <c r="FSO109" s="113"/>
      <c r="FSP109" s="113"/>
      <c r="FSQ109" s="113"/>
      <c r="FSR109" s="113"/>
      <c r="FSS109" s="113"/>
      <c r="FST109" s="113"/>
      <c r="FSU109" s="113"/>
      <c r="FSV109" s="113"/>
      <c r="FSW109" s="113"/>
      <c r="FSX109" s="113"/>
      <c r="FSY109" s="113"/>
      <c r="FSZ109" s="113"/>
      <c r="FTA109" s="113"/>
      <c r="FTB109" s="113"/>
      <c r="FTC109" s="113"/>
      <c r="FTD109" s="113"/>
      <c r="FTE109" s="113"/>
      <c r="FTF109" s="113"/>
      <c r="FTG109" s="113"/>
      <c r="FTH109" s="113"/>
      <c r="FTI109" s="113"/>
      <c r="FTJ109" s="113"/>
      <c r="FTK109" s="113"/>
      <c r="FTL109" s="113"/>
      <c r="FTM109" s="113"/>
      <c r="FTN109" s="113"/>
      <c r="FTO109" s="113"/>
      <c r="FTP109" s="113"/>
      <c r="FTQ109" s="113"/>
      <c r="FTR109" s="113"/>
      <c r="FTS109" s="113"/>
      <c r="FTT109" s="113"/>
      <c r="FTU109" s="113"/>
      <c r="FTV109" s="113"/>
      <c r="FTW109" s="113"/>
      <c r="FTX109" s="113"/>
      <c r="FTY109" s="113"/>
      <c r="FTZ109" s="113"/>
      <c r="FUA109" s="113"/>
      <c r="FUB109" s="113"/>
      <c r="FUC109" s="113"/>
      <c r="FUD109" s="113"/>
      <c r="FUE109" s="113"/>
      <c r="FUF109" s="113"/>
      <c r="FUG109" s="113"/>
      <c r="FUH109" s="113"/>
      <c r="FUI109" s="113"/>
      <c r="FUJ109" s="113"/>
      <c r="FUK109" s="113"/>
      <c r="FUL109" s="113"/>
      <c r="FUM109" s="113"/>
      <c r="FUN109" s="113"/>
      <c r="FUO109" s="113"/>
      <c r="FUP109" s="113"/>
      <c r="FUQ109" s="113"/>
      <c r="FUR109" s="113"/>
      <c r="FUS109" s="113"/>
      <c r="FUT109" s="113"/>
      <c r="FUU109" s="113"/>
      <c r="FUV109" s="113"/>
      <c r="FUW109" s="113"/>
      <c r="FUX109" s="113"/>
      <c r="FUY109" s="113"/>
      <c r="FUZ109" s="113"/>
      <c r="FVA109" s="113"/>
      <c r="FVB109" s="113"/>
      <c r="FVC109" s="113"/>
      <c r="FVD109" s="113"/>
      <c r="FVE109" s="113"/>
      <c r="FVF109" s="113"/>
      <c r="FVG109" s="113"/>
      <c r="FVH109" s="113"/>
      <c r="FVI109" s="113"/>
      <c r="FVJ109" s="113"/>
      <c r="FVK109" s="113"/>
      <c r="FVL109" s="113"/>
      <c r="FVM109" s="113"/>
      <c r="FVN109" s="113"/>
      <c r="FVO109" s="113"/>
      <c r="FVP109" s="113"/>
      <c r="FVQ109" s="113"/>
      <c r="FVR109" s="113"/>
      <c r="FVS109" s="113"/>
      <c r="FVT109" s="113"/>
      <c r="FVU109" s="113"/>
      <c r="FVV109" s="113"/>
      <c r="FVW109" s="113"/>
      <c r="FVX109" s="113"/>
      <c r="FVY109" s="113"/>
      <c r="FVZ109" s="113"/>
      <c r="FWA109" s="113"/>
      <c r="FWB109" s="113"/>
      <c r="FWC109" s="113"/>
      <c r="FWD109" s="113"/>
      <c r="FWE109" s="113"/>
      <c r="FWF109" s="113"/>
      <c r="FWG109" s="113"/>
      <c r="FWH109" s="113"/>
      <c r="FWI109" s="113"/>
      <c r="FWJ109" s="113"/>
      <c r="FWK109" s="113"/>
      <c r="FWL109" s="113"/>
      <c r="FWM109" s="113"/>
      <c r="FWN109" s="113"/>
      <c r="FWO109" s="113"/>
      <c r="FWP109" s="113"/>
      <c r="FWQ109" s="113"/>
      <c r="FWR109" s="113"/>
      <c r="FWS109" s="113"/>
      <c r="FWT109" s="113"/>
      <c r="FWU109" s="113"/>
      <c r="FWV109" s="113"/>
      <c r="FWW109" s="113"/>
      <c r="FWX109" s="113"/>
      <c r="FWY109" s="113"/>
      <c r="FWZ109" s="113"/>
      <c r="FXA109" s="113"/>
      <c r="FXB109" s="113"/>
      <c r="FXC109" s="113"/>
      <c r="FXD109" s="113"/>
      <c r="FXE109" s="113"/>
      <c r="FXF109" s="113"/>
      <c r="FXG109" s="113"/>
      <c r="FXH109" s="113"/>
      <c r="FXI109" s="113"/>
      <c r="FXJ109" s="113"/>
      <c r="FXK109" s="113"/>
      <c r="FXL109" s="113"/>
      <c r="FXM109" s="113"/>
      <c r="FXN109" s="113"/>
      <c r="FXO109" s="113"/>
      <c r="FXP109" s="113"/>
      <c r="FXQ109" s="113"/>
      <c r="FXR109" s="113"/>
      <c r="FXS109" s="113"/>
      <c r="FXT109" s="113"/>
      <c r="FXU109" s="113"/>
      <c r="FXV109" s="113"/>
      <c r="FXW109" s="113"/>
      <c r="FXX109" s="113"/>
      <c r="FXY109" s="113"/>
      <c r="FXZ109" s="113"/>
      <c r="FYA109" s="113"/>
      <c r="FYB109" s="113"/>
      <c r="FYC109" s="113"/>
      <c r="FYD109" s="113"/>
      <c r="FYE109" s="113"/>
      <c r="FYF109" s="113"/>
      <c r="FYG109" s="113"/>
      <c r="FYH109" s="113"/>
      <c r="FYI109" s="113"/>
      <c r="FYJ109" s="113"/>
      <c r="FYK109" s="113"/>
      <c r="FYL109" s="113"/>
      <c r="FYM109" s="113"/>
      <c r="FYN109" s="113"/>
      <c r="FYO109" s="113"/>
      <c r="FYP109" s="113"/>
      <c r="FYQ109" s="113"/>
      <c r="FYR109" s="113"/>
      <c r="FYS109" s="113"/>
      <c r="FYT109" s="113"/>
      <c r="FYU109" s="113"/>
      <c r="FYV109" s="113"/>
      <c r="FYW109" s="113"/>
      <c r="FYX109" s="113"/>
      <c r="FYY109" s="113"/>
      <c r="FYZ109" s="113"/>
      <c r="FZA109" s="113"/>
      <c r="FZB109" s="113"/>
      <c r="FZC109" s="113"/>
      <c r="FZD109" s="113"/>
      <c r="FZE109" s="113"/>
      <c r="FZF109" s="113"/>
      <c r="FZG109" s="113"/>
      <c r="FZH109" s="113"/>
      <c r="FZI109" s="113"/>
      <c r="FZJ109" s="113"/>
      <c r="FZK109" s="113"/>
      <c r="FZL109" s="113"/>
      <c r="FZM109" s="113"/>
      <c r="FZN109" s="113"/>
      <c r="FZO109" s="113"/>
      <c r="FZP109" s="113"/>
      <c r="FZQ109" s="113"/>
      <c r="FZR109" s="113"/>
      <c r="FZS109" s="113"/>
      <c r="FZT109" s="113"/>
      <c r="FZU109" s="113"/>
      <c r="FZV109" s="113"/>
      <c r="FZW109" s="113"/>
      <c r="FZX109" s="113"/>
      <c r="FZY109" s="113"/>
      <c r="FZZ109" s="113"/>
      <c r="GAA109" s="113"/>
      <c r="GAB109" s="113"/>
      <c r="GAC109" s="113"/>
      <c r="GAD109" s="113"/>
      <c r="GAE109" s="113"/>
      <c r="GAF109" s="113"/>
      <c r="GAG109" s="113"/>
      <c r="GAH109" s="113"/>
      <c r="GAI109" s="113"/>
      <c r="GAJ109" s="113"/>
      <c r="GAK109" s="113"/>
      <c r="GAL109" s="113"/>
      <c r="GAM109" s="113"/>
      <c r="GAN109" s="113"/>
      <c r="GAO109" s="113"/>
      <c r="GAP109" s="113"/>
      <c r="GAQ109" s="113"/>
      <c r="GAR109" s="113"/>
      <c r="GAS109" s="113"/>
      <c r="GAT109" s="113"/>
      <c r="GAU109" s="113"/>
      <c r="GAV109" s="113"/>
      <c r="GAW109" s="113"/>
      <c r="GAX109" s="113"/>
      <c r="GAY109" s="113"/>
      <c r="GAZ109" s="113"/>
      <c r="GBA109" s="113"/>
      <c r="GBB109" s="113"/>
      <c r="GBC109" s="113"/>
      <c r="GBD109" s="113"/>
      <c r="GBE109" s="113"/>
      <c r="GBF109" s="113"/>
      <c r="GBG109" s="113"/>
      <c r="GBH109" s="113"/>
      <c r="GBI109" s="113"/>
      <c r="GBJ109" s="113"/>
      <c r="GBK109" s="113"/>
      <c r="GBL109" s="113"/>
      <c r="GBM109" s="113"/>
      <c r="GBN109" s="113"/>
      <c r="GBO109" s="113"/>
      <c r="GBP109" s="113"/>
      <c r="GBQ109" s="113"/>
      <c r="GBR109" s="113"/>
      <c r="GBS109" s="113"/>
      <c r="GBT109" s="113"/>
      <c r="GBU109" s="113"/>
      <c r="GBV109" s="113"/>
      <c r="GBW109" s="113"/>
      <c r="GBX109" s="113"/>
      <c r="GBY109" s="113"/>
      <c r="GBZ109" s="113"/>
      <c r="GCA109" s="113"/>
      <c r="GCB109" s="113"/>
      <c r="GCC109" s="113"/>
      <c r="GCD109" s="113"/>
      <c r="GCE109" s="113"/>
      <c r="GCF109" s="113"/>
      <c r="GCG109" s="113"/>
      <c r="GCH109" s="113"/>
      <c r="GCI109" s="113"/>
      <c r="GCJ109" s="113"/>
      <c r="GCK109" s="113"/>
      <c r="GCL109" s="113"/>
      <c r="GCM109" s="113"/>
      <c r="GCN109" s="113"/>
      <c r="GCO109" s="113"/>
      <c r="GCP109" s="113"/>
      <c r="GCQ109" s="113"/>
      <c r="GCR109" s="113"/>
      <c r="GCS109" s="113"/>
      <c r="GCT109" s="113"/>
      <c r="GCU109" s="113"/>
      <c r="GCV109" s="113"/>
      <c r="GCW109" s="113"/>
      <c r="GCX109" s="113"/>
      <c r="GCY109" s="113"/>
      <c r="GCZ109" s="113"/>
      <c r="GDA109" s="113"/>
      <c r="GDB109" s="113"/>
      <c r="GDC109" s="113"/>
      <c r="GDD109" s="113"/>
      <c r="GDE109" s="113"/>
      <c r="GDF109" s="113"/>
      <c r="GDG109" s="113"/>
      <c r="GDH109" s="113"/>
      <c r="GDI109" s="113"/>
      <c r="GDJ109" s="113"/>
      <c r="GDK109" s="113"/>
      <c r="GDL109" s="113"/>
      <c r="GDM109" s="113"/>
      <c r="GDN109" s="113"/>
      <c r="GDO109" s="113"/>
      <c r="GDP109" s="113"/>
      <c r="GDQ109" s="113"/>
      <c r="GDR109" s="113"/>
      <c r="GDS109" s="113"/>
      <c r="GDT109" s="113"/>
      <c r="GDU109" s="113"/>
      <c r="GDV109" s="113"/>
      <c r="GDW109" s="113"/>
      <c r="GDX109" s="113"/>
      <c r="GDY109" s="113"/>
      <c r="GDZ109" s="113"/>
      <c r="GEA109" s="113"/>
      <c r="GEB109" s="113"/>
      <c r="GEC109" s="113"/>
      <c r="GED109" s="113"/>
      <c r="GEE109" s="113"/>
      <c r="GEF109" s="113"/>
      <c r="GEG109" s="113"/>
      <c r="GEH109" s="113"/>
      <c r="GEI109" s="113"/>
      <c r="GEJ109" s="113"/>
      <c r="GEK109" s="113"/>
      <c r="GEL109" s="113"/>
      <c r="GEM109" s="113"/>
      <c r="GEN109" s="113"/>
      <c r="GEO109" s="113"/>
      <c r="GEP109" s="113"/>
      <c r="GEQ109" s="113"/>
      <c r="GER109" s="113"/>
      <c r="GES109" s="113"/>
      <c r="GET109" s="113"/>
      <c r="GEU109" s="113"/>
      <c r="GEV109" s="113"/>
      <c r="GEW109" s="113"/>
      <c r="GEX109" s="113"/>
      <c r="GEY109" s="113"/>
      <c r="GEZ109" s="113"/>
      <c r="GFA109" s="113"/>
      <c r="GFB109" s="113"/>
      <c r="GFC109" s="113"/>
      <c r="GFD109" s="113"/>
      <c r="GFE109" s="113"/>
      <c r="GFF109" s="113"/>
      <c r="GFG109" s="113"/>
      <c r="GFH109" s="113"/>
      <c r="GFI109" s="113"/>
      <c r="GFJ109" s="113"/>
      <c r="GFK109" s="113"/>
      <c r="GFL109" s="113"/>
      <c r="GFM109" s="113"/>
      <c r="GFN109" s="113"/>
      <c r="GFO109" s="113"/>
      <c r="GFP109" s="113"/>
      <c r="GFQ109" s="113"/>
      <c r="GFR109" s="113"/>
      <c r="GFS109" s="113"/>
      <c r="GFT109" s="113"/>
      <c r="GFU109" s="113"/>
      <c r="GFV109" s="113"/>
      <c r="GFW109" s="113"/>
      <c r="GFX109" s="113"/>
      <c r="GFY109" s="113"/>
      <c r="GFZ109" s="113"/>
      <c r="GGA109" s="113"/>
      <c r="GGB109" s="113"/>
      <c r="GGC109" s="113"/>
      <c r="GGD109" s="113"/>
      <c r="GGE109" s="113"/>
      <c r="GGF109" s="113"/>
      <c r="GGG109" s="113"/>
      <c r="GGH109" s="113"/>
      <c r="GGI109" s="113"/>
      <c r="GGJ109" s="113"/>
      <c r="GGK109" s="113"/>
      <c r="GGL109" s="113"/>
      <c r="GGM109" s="113"/>
      <c r="GGN109" s="113"/>
      <c r="GGO109" s="113"/>
      <c r="GGP109" s="113"/>
      <c r="GGQ109" s="113"/>
      <c r="GGR109" s="113"/>
      <c r="GGS109" s="113"/>
      <c r="GGT109" s="113"/>
      <c r="GGU109" s="113"/>
      <c r="GGV109" s="113"/>
      <c r="GGW109" s="113"/>
      <c r="GGX109" s="113"/>
      <c r="GGY109" s="113"/>
      <c r="GGZ109" s="113"/>
      <c r="GHA109" s="113"/>
      <c r="GHB109" s="113"/>
      <c r="GHC109" s="113"/>
      <c r="GHD109" s="113"/>
      <c r="GHE109" s="113"/>
      <c r="GHF109" s="113"/>
      <c r="GHG109" s="113"/>
      <c r="GHH109" s="113"/>
      <c r="GHI109" s="113"/>
      <c r="GHJ109" s="113"/>
      <c r="GHK109" s="113"/>
      <c r="GHL109" s="113"/>
      <c r="GHM109" s="113"/>
      <c r="GHN109" s="113"/>
      <c r="GHO109" s="113"/>
      <c r="GHP109" s="113"/>
      <c r="GHQ109" s="113"/>
      <c r="GHR109" s="113"/>
      <c r="GHS109" s="113"/>
      <c r="GHT109" s="113"/>
      <c r="GHU109" s="113"/>
      <c r="GHV109" s="113"/>
      <c r="GHW109" s="113"/>
      <c r="GHX109" s="113"/>
      <c r="GHY109" s="113"/>
      <c r="GHZ109" s="113"/>
      <c r="GIA109" s="113"/>
      <c r="GIB109" s="113"/>
      <c r="GIC109" s="113"/>
      <c r="GID109" s="113"/>
      <c r="GIE109" s="113"/>
      <c r="GIF109" s="113"/>
      <c r="GIG109" s="113"/>
      <c r="GIH109" s="113"/>
      <c r="GII109" s="113"/>
      <c r="GIJ109" s="113"/>
      <c r="GIK109" s="113"/>
      <c r="GIL109" s="113"/>
      <c r="GIM109" s="113"/>
      <c r="GIN109" s="113"/>
      <c r="GIO109" s="113"/>
      <c r="GIP109" s="113"/>
      <c r="GIQ109" s="113"/>
      <c r="GIR109" s="113"/>
      <c r="GIS109" s="113"/>
      <c r="GIT109" s="113"/>
      <c r="GIU109" s="113"/>
      <c r="GIV109" s="113"/>
      <c r="GIW109" s="113"/>
      <c r="GIX109" s="113"/>
      <c r="GIY109" s="113"/>
      <c r="GIZ109" s="113"/>
      <c r="GJA109" s="113"/>
      <c r="GJB109" s="113"/>
      <c r="GJC109" s="113"/>
      <c r="GJD109" s="113"/>
      <c r="GJE109" s="113"/>
      <c r="GJF109" s="113"/>
      <c r="GJG109" s="113"/>
      <c r="GJH109" s="113"/>
      <c r="GJI109" s="113"/>
      <c r="GJJ109" s="113"/>
      <c r="GJK109" s="113"/>
      <c r="GJL109" s="113"/>
      <c r="GJM109" s="113"/>
      <c r="GJN109" s="113"/>
      <c r="GJO109" s="113"/>
      <c r="GJP109" s="113"/>
      <c r="GJQ109" s="113"/>
      <c r="GJR109" s="113"/>
      <c r="GJS109" s="113"/>
      <c r="GJT109" s="113"/>
      <c r="GJU109" s="113"/>
      <c r="GJV109" s="113"/>
      <c r="GJW109" s="113"/>
      <c r="GJX109" s="113"/>
      <c r="GJY109" s="113"/>
      <c r="GJZ109" s="113"/>
      <c r="GKA109" s="113"/>
      <c r="GKB109" s="113"/>
      <c r="GKC109" s="113"/>
      <c r="GKD109" s="113"/>
      <c r="GKE109" s="113"/>
      <c r="GKF109" s="113"/>
      <c r="GKG109" s="113"/>
      <c r="GKH109" s="113"/>
      <c r="GKI109" s="113"/>
      <c r="GKJ109" s="113"/>
      <c r="GKK109" s="113"/>
      <c r="GKL109" s="113"/>
      <c r="GKM109" s="113"/>
      <c r="GKN109" s="113"/>
      <c r="GKO109" s="113"/>
      <c r="GKP109" s="113"/>
      <c r="GKQ109" s="113"/>
      <c r="GKR109" s="113"/>
      <c r="GKS109" s="113"/>
      <c r="GKT109" s="113"/>
      <c r="GKU109" s="113"/>
      <c r="GKV109" s="113"/>
      <c r="GKW109" s="113"/>
      <c r="GKX109" s="113"/>
      <c r="GKY109" s="113"/>
      <c r="GKZ109" s="113"/>
      <c r="GLA109" s="113"/>
      <c r="GLB109" s="113"/>
      <c r="GLC109" s="113"/>
      <c r="GLD109" s="113"/>
      <c r="GLE109" s="113"/>
      <c r="GLF109" s="113"/>
      <c r="GLG109" s="113"/>
      <c r="GLH109" s="113"/>
      <c r="GLI109" s="113"/>
      <c r="GLJ109" s="113"/>
      <c r="GLK109" s="113"/>
      <c r="GLL109" s="113"/>
      <c r="GLM109" s="113"/>
      <c r="GLN109" s="113"/>
      <c r="GLO109" s="113"/>
      <c r="GLP109" s="113"/>
      <c r="GLQ109" s="113"/>
      <c r="GLR109" s="113"/>
      <c r="GLS109" s="113"/>
      <c r="GLT109" s="113"/>
      <c r="GLU109" s="113"/>
      <c r="GLV109" s="113"/>
      <c r="GLW109" s="113"/>
      <c r="GLX109" s="113"/>
      <c r="GLY109" s="113"/>
      <c r="GLZ109" s="113"/>
      <c r="GMA109" s="113"/>
      <c r="GMB109" s="113"/>
      <c r="GMC109" s="113"/>
      <c r="GMD109" s="113"/>
      <c r="GME109" s="113"/>
      <c r="GMF109" s="113"/>
      <c r="GMG109" s="113"/>
      <c r="GMH109" s="113"/>
      <c r="GMI109" s="113"/>
      <c r="GMJ109" s="113"/>
      <c r="GMK109" s="113"/>
      <c r="GML109" s="113"/>
      <c r="GMM109" s="113"/>
      <c r="GMN109" s="113"/>
      <c r="GMO109" s="113"/>
      <c r="GMP109" s="113"/>
      <c r="GMQ109" s="113"/>
      <c r="GMR109" s="113"/>
      <c r="GMS109" s="113"/>
      <c r="GMT109" s="113"/>
      <c r="GMU109" s="113"/>
      <c r="GMV109" s="113"/>
      <c r="GMW109" s="113"/>
      <c r="GMX109" s="113"/>
      <c r="GMY109" s="113"/>
      <c r="GMZ109" s="113"/>
      <c r="GNA109" s="113"/>
      <c r="GNB109" s="113"/>
      <c r="GNC109" s="113"/>
      <c r="GND109" s="113"/>
      <c r="GNE109" s="113"/>
      <c r="GNF109" s="113"/>
      <c r="GNG109" s="113"/>
      <c r="GNH109" s="113"/>
      <c r="GNI109" s="113"/>
      <c r="GNJ109" s="113"/>
      <c r="GNK109" s="113"/>
      <c r="GNL109" s="113"/>
      <c r="GNM109" s="113"/>
      <c r="GNN109" s="113"/>
      <c r="GNO109" s="113"/>
      <c r="GNP109" s="113"/>
      <c r="GNQ109" s="113"/>
      <c r="GNR109" s="113"/>
      <c r="GNS109" s="113"/>
      <c r="GNT109" s="113"/>
      <c r="GNU109" s="113"/>
      <c r="GNV109" s="113"/>
      <c r="GNW109" s="113"/>
      <c r="GNX109" s="113"/>
      <c r="GNY109" s="113"/>
      <c r="GNZ109" s="113"/>
      <c r="GOA109" s="113"/>
      <c r="GOB109" s="113"/>
      <c r="GOC109" s="113"/>
      <c r="GOD109" s="113"/>
      <c r="GOE109" s="113"/>
      <c r="GOF109" s="113"/>
      <c r="GOG109" s="113"/>
      <c r="GOH109" s="113"/>
      <c r="GOI109" s="113"/>
      <c r="GOJ109" s="113"/>
      <c r="GOK109" s="113"/>
      <c r="GOL109" s="113"/>
      <c r="GOM109" s="113"/>
      <c r="GON109" s="113"/>
      <c r="GOO109" s="113"/>
      <c r="GOP109" s="113"/>
      <c r="GOQ109" s="113"/>
      <c r="GOR109" s="113"/>
      <c r="GOS109" s="113"/>
      <c r="GOT109" s="113"/>
      <c r="GOU109" s="113"/>
      <c r="GOV109" s="113"/>
      <c r="GOW109" s="113"/>
      <c r="GOX109" s="113"/>
      <c r="GOY109" s="113"/>
      <c r="GOZ109" s="113"/>
      <c r="GPA109" s="113"/>
      <c r="GPB109" s="113"/>
      <c r="GPC109" s="113"/>
      <c r="GPD109" s="113"/>
      <c r="GPE109" s="113"/>
      <c r="GPF109" s="113"/>
      <c r="GPG109" s="113"/>
      <c r="GPH109" s="113"/>
      <c r="GPI109" s="113"/>
      <c r="GPJ109" s="113"/>
      <c r="GPK109" s="113"/>
      <c r="GPL109" s="113"/>
      <c r="GPM109" s="113"/>
      <c r="GPN109" s="113"/>
      <c r="GPO109" s="113"/>
      <c r="GPP109" s="113"/>
      <c r="GPQ109" s="113"/>
      <c r="GPR109" s="113"/>
      <c r="GPS109" s="113"/>
      <c r="GPT109" s="113"/>
      <c r="GPU109" s="113"/>
      <c r="GPV109" s="113"/>
      <c r="GPW109" s="113"/>
      <c r="GPX109" s="113"/>
      <c r="GPY109" s="113"/>
      <c r="GPZ109" s="113"/>
      <c r="GQA109" s="113"/>
      <c r="GQB109" s="113"/>
      <c r="GQC109" s="113"/>
      <c r="GQD109" s="113"/>
      <c r="GQE109" s="113"/>
      <c r="GQF109" s="113"/>
      <c r="GQG109" s="113"/>
      <c r="GQH109" s="113"/>
      <c r="GQI109" s="113"/>
      <c r="GQJ109" s="113"/>
      <c r="GQK109" s="113"/>
      <c r="GQL109" s="113"/>
      <c r="GQM109" s="113"/>
      <c r="GQN109" s="113"/>
      <c r="GQO109" s="113"/>
      <c r="GQP109" s="113"/>
      <c r="GQQ109" s="113"/>
      <c r="GQR109" s="113"/>
      <c r="GQS109" s="113"/>
      <c r="GQT109" s="113"/>
      <c r="GQU109" s="113"/>
      <c r="GQV109" s="113"/>
      <c r="GQW109" s="113"/>
      <c r="GQX109" s="113"/>
      <c r="GQY109" s="113"/>
      <c r="GQZ109" s="113"/>
      <c r="GRA109" s="113"/>
      <c r="GRB109" s="113"/>
      <c r="GRC109" s="113"/>
      <c r="GRD109" s="113"/>
      <c r="GRE109" s="113"/>
      <c r="GRF109" s="113"/>
      <c r="GRG109" s="113"/>
      <c r="GRH109" s="113"/>
      <c r="GRI109" s="113"/>
      <c r="GRJ109" s="113"/>
      <c r="GRK109" s="113"/>
      <c r="GRL109" s="113"/>
      <c r="GRM109" s="113"/>
      <c r="GRN109" s="113"/>
      <c r="GRO109" s="113"/>
      <c r="GRP109" s="113"/>
      <c r="GRQ109" s="113"/>
      <c r="GRR109" s="113"/>
      <c r="GRS109" s="113"/>
      <c r="GRT109" s="113"/>
      <c r="GRU109" s="113"/>
      <c r="GRV109" s="113"/>
      <c r="GRW109" s="113"/>
      <c r="GRX109" s="113"/>
      <c r="GRY109" s="113"/>
      <c r="GRZ109" s="113"/>
      <c r="GSA109" s="113"/>
      <c r="GSB109" s="113"/>
      <c r="GSC109" s="113"/>
      <c r="GSD109" s="113"/>
      <c r="GSE109" s="113"/>
      <c r="GSF109" s="113"/>
      <c r="GSG109" s="113"/>
      <c r="GSH109" s="113"/>
      <c r="GSI109" s="113"/>
      <c r="GSJ109" s="113"/>
      <c r="GSK109" s="113"/>
      <c r="GSL109" s="113"/>
      <c r="GSM109" s="113"/>
      <c r="GSN109" s="113"/>
      <c r="GSO109" s="113"/>
      <c r="GSP109" s="113"/>
      <c r="GSQ109" s="113"/>
      <c r="GSR109" s="113"/>
      <c r="GSS109" s="113"/>
      <c r="GST109" s="113"/>
      <c r="GSU109" s="113"/>
      <c r="GSV109" s="113"/>
      <c r="GSW109" s="113"/>
      <c r="GSX109" s="113"/>
      <c r="GSY109" s="113"/>
      <c r="GSZ109" s="113"/>
      <c r="GTA109" s="113"/>
      <c r="GTB109" s="113"/>
      <c r="GTC109" s="113"/>
      <c r="GTD109" s="113"/>
      <c r="GTE109" s="113"/>
      <c r="GTF109" s="113"/>
      <c r="GTG109" s="113"/>
      <c r="GTH109" s="113"/>
      <c r="GTI109" s="113"/>
      <c r="GTJ109" s="113"/>
      <c r="GTK109" s="113"/>
      <c r="GTL109" s="113"/>
      <c r="GTM109" s="113"/>
      <c r="GTN109" s="113"/>
      <c r="GTO109" s="113"/>
      <c r="GTP109" s="113"/>
      <c r="GTQ109" s="113"/>
      <c r="GTR109" s="113"/>
      <c r="GTS109" s="113"/>
      <c r="GTT109" s="113"/>
      <c r="GTU109" s="113"/>
      <c r="GTV109" s="113"/>
      <c r="GTW109" s="113"/>
      <c r="GTX109" s="113"/>
      <c r="GTY109" s="113"/>
      <c r="GTZ109" s="113"/>
      <c r="GUA109" s="113"/>
      <c r="GUB109" s="113"/>
      <c r="GUC109" s="113"/>
      <c r="GUD109" s="113"/>
      <c r="GUE109" s="113"/>
      <c r="GUF109" s="113"/>
      <c r="GUG109" s="113"/>
      <c r="GUH109" s="113"/>
      <c r="GUI109" s="113"/>
      <c r="GUJ109" s="113"/>
      <c r="GUK109" s="113"/>
      <c r="GUL109" s="113"/>
      <c r="GUM109" s="113"/>
      <c r="GUN109" s="113"/>
      <c r="GUO109" s="113"/>
      <c r="GUP109" s="113"/>
      <c r="GUQ109" s="113"/>
      <c r="GUR109" s="113"/>
      <c r="GUS109" s="113"/>
      <c r="GUT109" s="113"/>
      <c r="GUU109" s="113"/>
      <c r="GUV109" s="113"/>
      <c r="GUW109" s="113"/>
      <c r="GUX109" s="113"/>
      <c r="GUY109" s="113"/>
      <c r="GUZ109" s="113"/>
      <c r="GVA109" s="113"/>
      <c r="GVB109" s="113"/>
      <c r="GVC109" s="113"/>
      <c r="GVD109" s="113"/>
      <c r="GVE109" s="113"/>
      <c r="GVF109" s="113"/>
      <c r="GVG109" s="113"/>
      <c r="GVH109" s="113"/>
      <c r="GVI109" s="113"/>
      <c r="GVJ109" s="113"/>
      <c r="GVK109" s="113"/>
      <c r="GVL109" s="113"/>
      <c r="GVM109" s="113"/>
      <c r="GVN109" s="113"/>
      <c r="GVO109" s="113"/>
      <c r="GVP109" s="113"/>
      <c r="GVQ109" s="113"/>
      <c r="GVR109" s="113"/>
      <c r="GVS109" s="113"/>
      <c r="GVT109" s="113"/>
      <c r="GVU109" s="113"/>
      <c r="GVV109" s="113"/>
      <c r="GVW109" s="113"/>
      <c r="GVX109" s="113"/>
      <c r="GVY109" s="113"/>
      <c r="GVZ109" s="113"/>
      <c r="GWA109" s="113"/>
      <c r="GWB109" s="113"/>
      <c r="GWC109" s="113"/>
      <c r="GWD109" s="113"/>
      <c r="GWE109" s="113"/>
      <c r="GWF109" s="113"/>
      <c r="GWG109" s="113"/>
      <c r="GWH109" s="113"/>
      <c r="GWI109" s="113"/>
      <c r="GWJ109" s="113"/>
      <c r="GWK109" s="113"/>
      <c r="GWL109" s="113"/>
      <c r="GWM109" s="113"/>
      <c r="GWN109" s="113"/>
      <c r="GWO109" s="113"/>
      <c r="GWP109" s="113"/>
      <c r="GWQ109" s="113"/>
      <c r="GWR109" s="113"/>
      <c r="GWS109" s="113"/>
      <c r="GWT109" s="113"/>
      <c r="GWU109" s="113"/>
      <c r="GWV109" s="113"/>
      <c r="GWW109" s="113"/>
      <c r="GWX109" s="113"/>
      <c r="GWY109" s="113"/>
      <c r="GWZ109" s="113"/>
      <c r="GXA109" s="113"/>
      <c r="GXB109" s="113"/>
      <c r="GXC109" s="113"/>
      <c r="GXD109" s="113"/>
      <c r="GXE109" s="113"/>
      <c r="GXF109" s="113"/>
      <c r="GXG109" s="113"/>
      <c r="GXH109" s="113"/>
      <c r="GXI109" s="113"/>
      <c r="GXJ109" s="113"/>
      <c r="GXK109" s="113"/>
      <c r="GXL109" s="113"/>
      <c r="GXM109" s="113"/>
      <c r="GXN109" s="113"/>
      <c r="GXO109" s="113"/>
      <c r="GXP109" s="113"/>
      <c r="GXQ109" s="113"/>
      <c r="GXR109" s="113"/>
      <c r="GXS109" s="113"/>
      <c r="GXT109" s="113"/>
      <c r="GXU109" s="113"/>
      <c r="GXV109" s="113"/>
      <c r="GXW109" s="113"/>
      <c r="GXX109" s="113"/>
      <c r="GXY109" s="113"/>
      <c r="GXZ109" s="113"/>
      <c r="GYA109" s="113"/>
      <c r="GYB109" s="113"/>
      <c r="GYC109" s="113"/>
      <c r="GYD109" s="113"/>
      <c r="GYE109" s="113"/>
      <c r="GYF109" s="113"/>
      <c r="GYG109" s="113"/>
      <c r="GYH109" s="113"/>
      <c r="GYI109" s="113"/>
      <c r="GYJ109" s="113"/>
      <c r="GYK109" s="113"/>
      <c r="GYL109" s="113"/>
      <c r="GYM109" s="113"/>
      <c r="GYN109" s="113"/>
      <c r="GYO109" s="113"/>
      <c r="GYP109" s="113"/>
      <c r="GYQ109" s="113"/>
      <c r="GYR109" s="113"/>
      <c r="GYS109" s="113"/>
      <c r="GYT109" s="113"/>
      <c r="GYU109" s="113"/>
      <c r="GYV109" s="113"/>
      <c r="GYW109" s="113"/>
      <c r="GYX109" s="113"/>
      <c r="GYY109" s="113"/>
      <c r="GYZ109" s="113"/>
      <c r="GZA109" s="113"/>
      <c r="GZB109" s="113"/>
      <c r="GZC109" s="113"/>
      <c r="GZD109" s="113"/>
      <c r="GZE109" s="113"/>
      <c r="GZF109" s="113"/>
      <c r="GZG109" s="113"/>
      <c r="GZH109" s="113"/>
      <c r="GZI109" s="113"/>
      <c r="GZJ109" s="113"/>
      <c r="GZK109" s="113"/>
      <c r="GZL109" s="113"/>
      <c r="GZM109" s="113"/>
      <c r="GZN109" s="113"/>
      <c r="GZO109" s="113"/>
      <c r="GZP109" s="113"/>
      <c r="GZQ109" s="113"/>
      <c r="GZR109" s="113"/>
      <c r="GZS109" s="113"/>
      <c r="GZT109" s="113"/>
      <c r="GZU109" s="113"/>
      <c r="GZV109" s="113"/>
      <c r="GZW109" s="113"/>
      <c r="GZX109" s="113"/>
      <c r="GZY109" s="113"/>
      <c r="GZZ109" s="113"/>
      <c r="HAA109" s="113"/>
      <c r="HAB109" s="113"/>
      <c r="HAC109" s="113"/>
      <c r="HAD109" s="113"/>
      <c r="HAE109" s="113"/>
      <c r="HAF109" s="113"/>
      <c r="HAG109" s="113"/>
      <c r="HAH109" s="113"/>
      <c r="HAI109" s="113"/>
      <c r="HAJ109" s="113"/>
      <c r="HAK109" s="113"/>
      <c r="HAL109" s="113"/>
      <c r="HAM109" s="113"/>
      <c r="HAN109" s="113"/>
      <c r="HAO109" s="113"/>
      <c r="HAP109" s="113"/>
      <c r="HAQ109" s="113"/>
      <c r="HAR109" s="113"/>
      <c r="HAS109" s="113"/>
      <c r="HAT109" s="113"/>
      <c r="HAU109" s="113"/>
      <c r="HAV109" s="113"/>
      <c r="HAW109" s="113"/>
      <c r="HAX109" s="113"/>
      <c r="HAY109" s="113"/>
      <c r="HAZ109" s="113"/>
      <c r="HBA109" s="113"/>
      <c r="HBB109" s="113"/>
      <c r="HBC109" s="113"/>
      <c r="HBD109" s="113"/>
      <c r="HBE109" s="113"/>
      <c r="HBF109" s="113"/>
      <c r="HBG109" s="113"/>
      <c r="HBH109" s="113"/>
      <c r="HBI109" s="113"/>
      <c r="HBJ109" s="113"/>
      <c r="HBK109" s="113"/>
      <c r="HBL109" s="113"/>
      <c r="HBM109" s="113"/>
      <c r="HBN109" s="113"/>
      <c r="HBO109" s="113"/>
      <c r="HBP109" s="113"/>
      <c r="HBQ109" s="113"/>
      <c r="HBR109" s="113"/>
      <c r="HBS109" s="113"/>
      <c r="HBT109" s="113"/>
      <c r="HBU109" s="113"/>
      <c r="HBV109" s="113"/>
      <c r="HBW109" s="113"/>
      <c r="HBX109" s="113"/>
      <c r="HBY109" s="113"/>
      <c r="HBZ109" s="113"/>
      <c r="HCA109" s="113"/>
      <c r="HCB109" s="113"/>
      <c r="HCC109" s="113"/>
      <c r="HCD109" s="113"/>
      <c r="HCE109" s="113"/>
      <c r="HCF109" s="113"/>
      <c r="HCG109" s="113"/>
      <c r="HCH109" s="113"/>
      <c r="HCI109" s="113"/>
      <c r="HCJ109" s="113"/>
      <c r="HCK109" s="113"/>
      <c r="HCL109" s="113"/>
      <c r="HCM109" s="113"/>
      <c r="HCN109" s="113"/>
      <c r="HCO109" s="113"/>
      <c r="HCP109" s="113"/>
      <c r="HCQ109" s="113"/>
      <c r="HCR109" s="113"/>
      <c r="HCS109" s="113"/>
      <c r="HCT109" s="113"/>
      <c r="HCU109" s="113"/>
      <c r="HCV109" s="113"/>
      <c r="HCW109" s="113"/>
      <c r="HCX109" s="113"/>
      <c r="HCY109" s="113"/>
      <c r="HCZ109" s="113"/>
      <c r="HDA109" s="113"/>
      <c r="HDB109" s="113"/>
      <c r="HDC109" s="113"/>
      <c r="HDD109" s="113"/>
      <c r="HDE109" s="113"/>
      <c r="HDF109" s="113"/>
      <c r="HDG109" s="113"/>
      <c r="HDH109" s="113"/>
      <c r="HDI109" s="113"/>
      <c r="HDJ109" s="113"/>
      <c r="HDK109" s="113"/>
      <c r="HDL109" s="113"/>
      <c r="HDM109" s="113"/>
      <c r="HDN109" s="113"/>
      <c r="HDO109" s="113"/>
      <c r="HDP109" s="113"/>
      <c r="HDQ109" s="113"/>
      <c r="HDR109" s="113"/>
      <c r="HDS109" s="113"/>
      <c r="HDT109" s="113"/>
      <c r="HDU109" s="113"/>
      <c r="HDV109" s="113"/>
      <c r="HDW109" s="113"/>
      <c r="HDX109" s="113"/>
      <c r="HDY109" s="113"/>
      <c r="HDZ109" s="113"/>
      <c r="HEA109" s="113"/>
      <c r="HEB109" s="113"/>
      <c r="HEC109" s="113"/>
      <c r="HED109" s="113"/>
      <c r="HEE109" s="113"/>
      <c r="HEF109" s="113"/>
      <c r="HEG109" s="113"/>
      <c r="HEH109" s="113"/>
      <c r="HEI109" s="113"/>
      <c r="HEJ109" s="113"/>
      <c r="HEK109" s="113"/>
      <c r="HEL109" s="113"/>
      <c r="HEM109" s="113"/>
      <c r="HEN109" s="113"/>
      <c r="HEO109" s="113"/>
      <c r="HEP109" s="113"/>
      <c r="HEQ109" s="113"/>
      <c r="HER109" s="113"/>
      <c r="HES109" s="113"/>
      <c r="HET109" s="113"/>
      <c r="HEU109" s="113"/>
      <c r="HEV109" s="113"/>
      <c r="HEW109" s="113"/>
      <c r="HEX109" s="113"/>
      <c r="HEY109" s="113"/>
      <c r="HEZ109" s="113"/>
      <c r="HFA109" s="113"/>
      <c r="HFB109" s="113"/>
      <c r="HFC109" s="113"/>
      <c r="HFD109" s="113"/>
      <c r="HFE109" s="113"/>
      <c r="HFF109" s="113"/>
      <c r="HFG109" s="113"/>
      <c r="HFH109" s="113"/>
      <c r="HFI109" s="113"/>
      <c r="HFJ109" s="113"/>
      <c r="HFK109" s="113"/>
      <c r="HFL109" s="113"/>
      <c r="HFM109" s="113"/>
      <c r="HFN109" s="113"/>
      <c r="HFO109" s="113"/>
      <c r="HFP109" s="113"/>
      <c r="HFQ109" s="113"/>
      <c r="HFR109" s="113"/>
      <c r="HFS109" s="113"/>
      <c r="HFT109" s="113"/>
      <c r="HFU109" s="113"/>
      <c r="HFV109" s="113"/>
      <c r="HFW109" s="113"/>
      <c r="HFX109" s="113"/>
      <c r="HFY109" s="113"/>
      <c r="HFZ109" s="113"/>
      <c r="HGA109" s="113"/>
      <c r="HGB109" s="113"/>
      <c r="HGC109" s="113"/>
      <c r="HGD109" s="113"/>
      <c r="HGE109" s="113"/>
      <c r="HGF109" s="113"/>
      <c r="HGG109" s="113"/>
      <c r="HGH109" s="113"/>
      <c r="HGI109" s="113"/>
      <c r="HGJ109" s="113"/>
      <c r="HGK109" s="113"/>
      <c r="HGL109" s="113"/>
      <c r="HGM109" s="113"/>
      <c r="HGN109" s="113"/>
      <c r="HGO109" s="113"/>
      <c r="HGP109" s="113"/>
      <c r="HGQ109" s="113"/>
      <c r="HGR109" s="113"/>
      <c r="HGS109" s="113"/>
      <c r="HGT109" s="113"/>
      <c r="HGU109" s="113"/>
      <c r="HGV109" s="113"/>
      <c r="HGW109" s="113"/>
      <c r="HGX109" s="113"/>
      <c r="HGY109" s="113"/>
      <c r="HGZ109" s="113"/>
      <c r="HHA109" s="113"/>
      <c r="HHB109" s="113"/>
      <c r="HHC109" s="113"/>
      <c r="HHD109" s="113"/>
      <c r="HHE109" s="113"/>
      <c r="HHF109" s="113"/>
      <c r="HHG109" s="113"/>
      <c r="HHH109" s="113"/>
      <c r="HHI109" s="113"/>
      <c r="HHJ109" s="113"/>
      <c r="HHK109" s="113"/>
      <c r="HHL109" s="113"/>
      <c r="HHM109" s="113"/>
      <c r="HHN109" s="113"/>
      <c r="HHO109" s="113"/>
      <c r="HHP109" s="113"/>
      <c r="HHQ109" s="113"/>
      <c r="HHR109" s="113"/>
      <c r="HHS109" s="113"/>
      <c r="HHT109" s="113"/>
      <c r="HHU109" s="113"/>
      <c r="HHV109" s="113"/>
      <c r="HHW109" s="113"/>
      <c r="HHX109" s="113"/>
      <c r="HHY109" s="113"/>
      <c r="HHZ109" s="113"/>
      <c r="HIA109" s="113"/>
      <c r="HIB109" s="113"/>
      <c r="HIC109" s="113"/>
      <c r="HID109" s="113"/>
      <c r="HIE109" s="113"/>
      <c r="HIF109" s="113"/>
      <c r="HIG109" s="113"/>
      <c r="HIH109" s="113"/>
      <c r="HII109" s="113"/>
      <c r="HIJ109" s="113"/>
      <c r="HIK109" s="113"/>
      <c r="HIL109" s="113"/>
      <c r="HIM109" s="113"/>
      <c r="HIN109" s="113"/>
      <c r="HIO109" s="113"/>
      <c r="HIP109" s="113"/>
      <c r="HIQ109" s="113"/>
      <c r="HIR109" s="113"/>
      <c r="HIS109" s="113"/>
      <c r="HIT109" s="113"/>
      <c r="HIU109" s="113"/>
      <c r="HIV109" s="113"/>
      <c r="HIW109" s="113"/>
      <c r="HIX109" s="113"/>
      <c r="HIY109" s="113"/>
      <c r="HIZ109" s="113"/>
      <c r="HJA109" s="113"/>
      <c r="HJB109" s="113"/>
      <c r="HJC109" s="113"/>
      <c r="HJD109" s="113"/>
      <c r="HJE109" s="113"/>
      <c r="HJF109" s="113"/>
      <c r="HJG109" s="113"/>
      <c r="HJH109" s="113"/>
      <c r="HJI109" s="113"/>
      <c r="HJJ109" s="113"/>
      <c r="HJK109" s="113"/>
      <c r="HJL109" s="113"/>
      <c r="HJM109" s="113"/>
      <c r="HJN109" s="113"/>
      <c r="HJO109" s="113"/>
      <c r="HJP109" s="113"/>
      <c r="HJQ109" s="113"/>
      <c r="HJR109" s="113"/>
      <c r="HJS109" s="113"/>
      <c r="HJT109" s="113"/>
      <c r="HJU109" s="113"/>
      <c r="HJV109" s="113"/>
      <c r="HJW109" s="113"/>
      <c r="HJX109" s="113"/>
      <c r="HJY109" s="113"/>
      <c r="HJZ109" s="113"/>
      <c r="HKA109" s="113"/>
      <c r="HKB109" s="113"/>
      <c r="HKC109" s="113"/>
      <c r="HKD109" s="113"/>
      <c r="HKE109" s="113"/>
      <c r="HKF109" s="113"/>
      <c r="HKG109" s="113"/>
      <c r="HKH109" s="113"/>
      <c r="HKI109" s="113"/>
      <c r="HKJ109" s="113"/>
      <c r="HKK109" s="113"/>
      <c r="HKL109" s="113"/>
      <c r="HKM109" s="113"/>
      <c r="HKN109" s="113"/>
      <c r="HKO109" s="113"/>
      <c r="HKP109" s="113"/>
      <c r="HKQ109" s="113"/>
      <c r="HKR109" s="113"/>
      <c r="HKS109" s="113"/>
      <c r="HKT109" s="113"/>
      <c r="HKU109" s="113"/>
      <c r="HKV109" s="113"/>
      <c r="HKW109" s="113"/>
      <c r="HKX109" s="113"/>
      <c r="HKY109" s="113"/>
      <c r="HKZ109" s="113"/>
      <c r="HLA109" s="113"/>
      <c r="HLB109" s="113"/>
      <c r="HLC109" s="113"/>
      <c r="HLD109" s="113"/>
      <c r="HLE109" s="113"/>
      <c r="HLF109" s="113"/>
      <c r="HLG109" s="113"/>
      <c r="HLH109" s="113"/>
      <c r="HLI109" s="113"/>
      <c r="HLJ109" s="113"/>
      <c r="HLK109" s="113"/>
      <c r="HLL109" s="113"/>
      <c r="HLM109" s="113"/>
      <c r="HLN109" s="113"/>
      <c r="HLO109" s="113"/>
      <c r="HLP109" s="113"/>
      <c r="HLQ109" s="113"/>
      <c r="HLR109" s="113"/>
      <c r="HLS109" s="113"/>
      <c r="HLT109" s="113"/>
      <c r="HLU109" s="113"/>
      <c r="HLV109" s="113"/>
      <c r="HLW109" s="113"/>
      <c r="HLX109" s="113"/>
      <c r="HLY109" s="113"/>
      <c r="HLZ109" s="113"/>
      <c r="HMA109" s="113"/>
      <c r="HMB109" s="113"/>
      <c r="HMC109" s="113"/>
      <c r="HMD109" s="113"/>
      <c r="HME109" s="113"/>
      <c r="HMF109" s="113"/>
      <c r="HMG109" s="113"/>
      <c r="HMH109" s="113"/>
      <c r="HMI109" s="113"/>
      <c r="HMJ109" s="113"/>
      <c r="HMK109" s="113"/>
      <c r="HML109" s="113"/>
      <c r="HMM109" s="113"/>
      <c r="HMN109" s="113"/>
      <c r="HMO109" s="113"/>
      <c r="HMP109" s="113"/>
      <c r="HMQ109" s="113"/>
      <c r="HMR109" s="113"/>
      <c r="HMS109" s="113"/>
      <c r="HMT109" s="113"/>
      <c r="HMU109" s="113"/>
      <c r="HMV109" s="113"/>
      <c r="HMW109" s="113"/>
      <c r="HMX109" s="113"/>
      <c r="HMY109" s="113"/>
      <c r="HMZ109" s="113"/>
      <c r="HNA109" s="113"/>
      <c r="HNB109" s="113"/>
      <c r="HNC109" s="113"/>
      <c r="HND109" s="113"/>
      <c r="HNE109" s="113"/>
      <c r="HNF109" s="113"/>
      <c r="HNG109" s="113"/>
      <c r="HNH109" s="113"/>
      <c r="HNI109" s="113"/>
      <c r="HNJ109" s="113"/>
      <c r="HNK109" s="113"/>
      <c r="HNL109" s="113"/>
      <c r="HNM109" s="113"/>
      <c r="HNN109" s="113"/>
      <c r="HNO109" s="113"/>
      <c r="HNP109" s="113"/>
      <c r="HNQ109" s="113"/>
      <c r="HNR109" s="113"/>
      <c r="HNS109" s="113"/>
      <c r="HNT109" s="113"/>
      <c r="HNU109" s="113"/>
      <c r="HNV109" s="113"/>
      <c r="HNW109" s="113"/>
      <c r="HNX109" s="113"/>
      <c r="HNY109" s="113"/>
      <c r="HNZ109" s="113"/>
      <c r="HOA109" s="113"/>
      <c r="HOB109" s="113"/>
      <c r="HOC109" s="113"/>
      <c r="HOD109" s="113"/>
      <c r="HOE109" s="113"/>
      <c r="HOF109" s="113"/>
      <c r="HOG109" s="113"/>
      <c r="HOH109" s="113"/>
      <c r="HOI109" s="113"/>
      <c r="HOJ109" s="113"/>
      <c r="HOK109" s="113"/>
      <c r="HOL109" s="113"/>
      <c r="HOM109" s="113"/>
      <c r="HON109" s="113"/>
      <c r="HOO109" s="113"/>
      <c r="HOP109" s="113"/>
      <c r="HOQ109" s="113"/>
      <c r="HOR109" s="113"/>
      <c r="HOS109" s="113"/>
      <c r="HOT109" s="113"/>
      <c r="HOU109" s="113"/>
      <c r="HOV109" s="113"/>
      <c r="HOW109" s="113"/>
      <c r="HOX109" s="113"/>
      <c r="HOY109" s="113"/>
      <c r="HOZ109" s="113"/>
      <c r="HPA109" s="113"/>
      <c r="HPB109" s="113"/>
      <c r="HPC109" s="113"/>
      <c r="HPD109" s="113"/>
      <c r="HPE109" s="113"/>
      <c r="HPF109" s="113"/>
      <c r="HPG109" s="113"/>
      <c r="HPH109" s="113"/>
      <c r="HPI109" s="113"/>
      <c r="HPJ109" s="113"/>
      <c r="HPK109" s="113"/>
      <c r="HPL109" s="113"/>
      <c r="HPM109" s="113"/>
      <c r="HPN109" s="113"/>
      <c r="HPO109" s="113"/>
      <c r="HPP109" s="113"/>
      <c r="HPQ109" s="113"/>
      <c r="HPR109" s="113"/>
      <c r="HPS109" s="113"/>
      <c r="HPT109" s="113"/>
      <c r="HPU109" s="113"/>
      <c r="HPV109" s="113"/>
      <c r="HPW109" s="113"/>
      <c r="HPX109" s="113"/>
      <c r="HPY109" s="113"/>
      <c r="HPZ109" s="113"/>
      <c r="HQA109" s="113"/>
      <c r="HQB109" s="113"/>
      <c r="HQC109" s="113"/>
      <c r="HQD109" s="113"/>
      <c r="HQE109" s="113"/>
      <c r="HQF109" s="113"/>
      <c r="HQG109" s="113"/>
      <c r="HQH109" s="113"/>
      <c r="HQI109" s="113"/>
      <c r="HQJ109" s="113"/>
      <c r="HQK109" s="113"/>
      <c r="HQL109" s="113"/>
      <c r="HQM109" s="113"/>
      <c r="HQN109" s="113"/>
      <c r="HQO109" s="113"/>
      <c r="HQP109" s="113"/>
      <c r="HQQ109" s="113"/>
      <c r="HQR109" s="113"/>
      <c r="HQS109" s="113"/>
      <c r="HQT109" s="113"/>
      <c r="HQU109" s="113"/>
      <c r="HQV109" s="113"/>
      <c r="HQW109" s="113"/>
      <c r="HQX109" s="113"/>
      <c r="HQY109" s="113"/>
      <c r="HQZ109" s="113"/>
      <c r="HRA109" s="113"/>
      <c r="HRB109" s="113"/>
      <c r="HRC109" s="113"/>
      <c r="HRD109" s="113"/>
      <c r="HRE109" s="113"/>
      <c r="HRF109" s="113"/>
      <c r="HRG109" s="113"/>
      <c r="HRH109" s="113"/>
      <c r="HRI109" s="113"/>
      <c r="HRJ109" s="113"/>
      <c r="HRK109" s="113"/>
      <c r="HRL109" s="113"/>
      <c r="HRM109" s="113"/>
      <c r="HRN109" s="113"/>
      <c r="HRO109" s="113"/>
      <c r="HRP109" s="113"/>
      <c r="HRQ109" s="113"/>
      <c r="HRR109" s="113"/>
      <c r="HRS109" s="113"/>
      <c r="HRT109" s="113"/>
      <c r="HRU109" s="113"/>
      <c r="HRV109" s="113"/>
      <c r="HRW109" s="113"/>
      <c r="HRX109" s="113"/>
      <c r="HRY109" s="113"/>
      <c r="HRZ109" s="113"/>
      <c r="HSA109" s="113"/>
      <c r="HSB109" s="113"/>
      <c r="HSC109" s="113"/>
      <c r="HSD109" s="113"/>
      <c r="HSE109" s="113"/>
      <c r="HSF109" s="113"/>
      <c r="HSG109" s="113"/>
      <c r="HSH109" s="113"/>
      <c r="HSI109" s="113"/>
      <c r="HSJ109" s="113"/>
      <c r="HSK109" s="113"/>
      <c r="HSL109" s="113"/>
      <c r="HSM109" s="113"/>
      <c r="HSN109" s="113"/>
      <c r="HSO109" s="113"/>
      <c r="HSP109" s="113"/>
      <c r="HSQ109" s="113"/>
      <c r="HSR109" s="113"/>
      <c r="HSS109" s="113"/>
      <c r="HST109" s="113"/>
      <c r="HSU109" s="113"/>
      <c r="HSV109" s="113"/>
      <c r="HSW109" s="113"/>
      <c r="HSX109" s="113"/>
      <c r="HSY109" s="113"/>
      <c r="HSZ109" s="113"/>
      <c r="HTA109" s="113"/>
      <c r="HTB109" s="113"/>
      <c r="HTC109" s="113"/>
      <c r="HTD109" s="113"/>
      <c r="HTE109" s="113"/>
      <c r="HTF109" s="113"/>
      <c r="HTG109" s="113"/>
      <c r="HTH109" s="113"/>
      <c r="HTI109" s="113"/>
      <c r="HTJ109" s="113"/>
      <c r="HTK109" s="113"/>
      <c r="HTL109" s="113"/>
      <c r="HTM109" s="113"/>
      <c r="HTN109" s="113"/>
      <c r="HTO109" s="113"/>
      <c r="HTP109" s="113"/>
      <c r="HTQ109" s="113"/>
      <c r="HTR109" s="113"/>
      <c r="HTS109" s="113"/>
      <c r="HTT109" s="113"/>
      <c r="HTU109" s="113"/>
      <c r="HTV109" s="113"/>
      <c r="HTW109" s="113"/>
      <c r="HTX109" s="113"/>
      <c r="HTY109" s="113"/>
      <c r="HTZ109" s="113"/>
      <c r="HUA109" s="113"/>
      <c r="HUB109" s="113"/>
      <c r="HUC109" s="113"/>
      <c r="HUD109" s="113"/>
      <c r="HUE109" s="113"/>
      <c r="HUF109" s="113"/>
      <c r="HUG109" s="113"/>
      <c r="HUH109" s="113"/>
      <c r="HUI109" s="113"/>
      <c r="HUJ109" s="113"/>
      <c r="HUK109" s="113"/>
      <c r="HUL109" s="113"/>
      <c r="HUM109" s="113"/>
      <c r="HUN109" s="113"/>
      <c r="HUO109" s="113"/>
      <c r="HUP109" s="113"/>
      <c r="HUQ109" s="113"/>
      <c r="HUR109" s="113"/>
      <c r="HUS109" s="113"/>
      <c r="HUT109" s="113"/>
      <c r="HUU109" s="113"/>
      <c r="HUV109" s="113"/>
      <c r="HUW109" s="113"/>
      <c r="HUX109" s="113"/>
      <c r="HUY109" s="113"/>
      <c r="HUZ109" s="113"/>
      <c r="HVA109" s="113"/>
      <c r="HVB109" s="113"/>
      <c r="HVC109" s="113"/>
      <c r="HVD109" s="113"/>
      <c r="HVE109" s="113"/>
      <c r="HVF109" s="113"/>
      <c r="HVG109" s="113"/>
      <c r="HVH109" s="113"/>
      <c r="HVI109" s="113"/>
      <c r="HVJ109" s="113"/>
      <c r="HVK109" s="113"/>
      <c r="HVL109" s="113"/>
      <c r="HVM109" s="113"/>
      <c r="HVN109" s="113"/>
      <c r="HVO109" s="113"/>
      <c r="HVP109" s="113"/>
      <c r="HVQ109" s="113"/>
      <c r="HVR109" s="113"/>
      <c r="HVS109" s="113"/>
      <c r="HVT109" s="113"/>
      <c r="HVU109" s="113"/>
      <c r="HVV109" s="113"/>
      <c r="HVW109" s="113"/>
      <c r="HVX109" s="113"/>
      <c r="HVY109" s="113"/>
      <c r="HVZ109" s="113"/>
      <c r="HWA109" s="113"/>
      <c r="HWB109" s="113"/>
      <c r="HWC109" s="113"/>
      <c r="HWD109" s="113"/>
      <c r="HWE109" s="113"/>
      <c r="HWF109" s="113"/>
      <c r="HWG109" s="113"/>
      <c r="HWH109" s="113"/>
      <c r="HWI109" s="113"/>
      <c r="HWJ109" s="113"/>
      <c r="HWK109" s="113"/>
      <c r="HWL109" s="113"/>
      <c r="HWM109" s="113"/>
      <c r="HWN109" s="113"/>
      <c r="HWO109" s="113"/>
      <c r="HWP109" s="113"/>
      <c r="HWQ109" s="113"/>
      <c r="HWR109" s="113"/>
      <c r="HWS109" s="113"/>
      <c r="HWT109" s="113"/>
      <c r="HWU109" s="113"/>
      <c r="HWV109" s="113"/>
      <c r="HWW109" s="113"/>
      <c r="HWX109" s="113"/>
      <c r="HWY109" s="113"/>
      <c r="HWZ109" s="113"/>
      <c r="HXA109" s="113"/>
      <c r="HXB109" s="113"/>
      <c r="HXC109" s="113"/>
      <c r="HXD109" s="113"/>
      <c r="HXE109" s="113"/>
      <c r="HXF109" s="113"/>
      <c r="HXG109" s="113"/>
      <c r="HXH109" s="113"/>
      <c r="HXI109" s="113"/>
      <c r="HXJ109" s="113"/>
      <c r="HXK109" s="113"/>
      <c r="HXL109" s="113"/>
      <c r="HXM109" s="113"/>
      <c r="HXN109" s="113"/>
      <c r="HXO109" s="113"/>
      <c r="HXP109" s="113"/>
      <c r="HXQ109" s="113"/>
      <c r="HXR109" s="113"/>
      <c r="HXS109" s="113"/>
      <c r="HXT109" s="113"/>
      <c r="HXU109" s="113"/>
      <c r="HXV109" s="113"/>
      <c r="HXW109" s="113"/>
      <c r="HXX109" s="113"/>
      <c r="HXY109" s="113"/>
      <c r="HXZ109" s="113"/>
      <c r="HYA109" s="113"/>
      <c r="HYB109" s="113"/>
      <c r="HYC109" s="113"/>
      <c r="HYD109" s="113"/>
      <c r="HYE109" s="113"/>
      <c r="HYF109" s="113"/>
      <c r="HYG109" s="113"/>
      <c r="HYH109" s="113"/>
      <c r="HYI109" s="113"/>
      <c r="HYJ109" s="113"/>
      <c r="HYK109" s="113"/>
      <c r="HYL109" s="113"/>
      <c r="HYM109" s="113"/>
      <c r="HYN109" s="113"/>
      <c r="HYO109" s="113"/>
      <c r="HYP109" s="113"/>
      <c r="HYQ109" s="113"/>
      <c r="HYR109" s="113"/>
      <c r="HYS109" s="113"/>
      <c r="HYT109" s="113"/>
      <c r="HYU109" s="113"/>
      <c r="HYV109" s="113"/>
      <c r="HYW109" s="113"/>
      <c r="HYX109" s="113"/>
      <c r="HYY109" s="113"/>
      <c r="HYZ109" s="113"/>
      <c r="HZA109" s="113"/>
      <c r="HZB109" s="113"/>
      <c r="HZC109" s="113"/>
      <c r="HZD109" s="113"/>
      <c r="HZE109" s="113"/>
      <c r="HZF109" s="113"/>
      <c r="HZG109" s="113"/>
      <c r="HZH109" s="113"/>
      <c r="HZI109" s="113"/>
      <c r="HZJ109" s="113"/>
      <c r="HZK109" s="113"/>
      <c r="HZL109" s="113"/>
      <c r="HZM109" s="113"/>
      <c r="HZN109" s="113"/>
      <c r="HZO109" s="113"/>
      <c r="HZP109" s="113"/>
      <c r="HZQ109" s="113"/>
      <c r="HZR109" s="113"/>
      <c r="HZS109" s="113"/>
      <c r="HZT109" s="113"/>
      <c r="HZU109" s="113"/>
      <c r="HZV109" s="113"/>
      <c r="HZW109" s="113"/>
      <c r="HZX109" s="113"/>
      <c r="HZY109" s="113"/>
      <c r="HZZ109" s="113"/>
      <c r="IAA109" s="113"/>
      <c r="IAB109" s="113"/>
      <c r="IAC109" s="113"/>
      <c r="IAD109" s="113"/>
      <c r="IAE109" s="113"/>
      <c r="IAF109" s="113"/>
      <c r="IAG109" s="113"/>
      <c r="IAH109" s="113"/>
      <c r="IAI109" s="113"/>
      <c r="IAJ109" s="113"/>
      <c r="IAK109" s="113"/>
      <c r="IAL109" s="113"/>
      <c r="IAM109" s="113"/>
      <c r="IAN109" s="113"/>
      <c r="IAO109" s="113"/>
      <c r="IAP109" s="113"/>
      <c r="IAQ109" s="113"/>
      <c r="IAR109" s="113"/>
      <c r="IAS109" s="113"/>
      <c r="IAT109" s="113"/>
      <c r="IAU109" s="113"/>
      <c r="IAV109" s="113"/>
      <c r="IAW109" s="113"/>
      <c r="IAX109" s="113"/>
      <c r="IAY109" s="113"/>
      <c r="IAZ109" s="113"/>
      <c r="IBA109" s="113"/>
      <c r="IBB109" s="113"/>
      <c r="IBC109" s="113"/>
      <c r="IBD109" s="113"/>
      <c r="IBE109" s="113"/>
      <c r="IBF109" s="113"/>
      <c r="IBG109" s="113"/>
      <c r="IBH109" s="113"/>
      <c r="IBI109" s="113"/>
      <c r="IBJ109" s="113"/>
      <c r="IBK109" s="113"/>
      <c r="IBL109" s="113"/>
      <c r="IBM109" s="113"/>
      <c r="IBN109" s="113"/>
      <c r="IBO109" s="113"/>
      <c r="IBP109" s="113"/>
      <c r="IBQ109" s="113"/>
      <c r="IBR109" s="113"/>
      <c r="IBS109" s="113"/>
      <c r="IBT109" s="113"/>
      <c r="IBU109" s="113"/>
      <c r="IBV109" s="113"/>
      <c r="IBW109" s="113"/>
      <c r="IBX109" s="113"/>
      <c r="IBY109" s="113"/>
      <c r="IBZ109" s="113"/>
      <c r="ICA109" s="113"/>
      <c r="ICB109" s="113"/>
      <c r="ICC109" s="113"/>
      <c r="ICD109" s="113"/>
      <c r="ICE109" s="113"/>
      <c r="ICF109" s="113"/>
      <c r="ICG109" s="113"/>
      <c r="ICH109" s="113"/>
      <c r="ICI109" s="113"/>
      <c r="ICJ109" s="113"/>
      <c r="ICK109" s="113"/>
      <c r="ICL109" s="113"/>
      <c r="ICM109" s="113"/>
      <c r="ICN109" s="113"/>
      <c r="ICO109" s="113"/>
      <c r="ICP109" s="113"/>
      <c r="ICQ109" s="113"/>
      <c r="ICR109" s="113"/>
      <c r="ICS109" s="113"/>
      <c r="ICT109" s="113"/>
      <c r="ICU109" s="113"/>
      <c r="ICV109" s="113"/>
      <c r="ICW109" s="113"/>
      <c r="ICX109" s="113"/>
      <c r="ICY109" s="113"/>
      <c r="ICZ109" s="113"/>
      <c r="IDA109" s="113"/>
      <c r="IDB109" s="113"/>
      <c r="IDC109" s="113"/>
      <c r="IDD109" s="113"/>
      <c r="IDE109" s="113"/>
      <c r="IDF109" s="113"/>
      <c r="IDG109" s="113"/>
      <c r="IDH109" s="113"/>
      <c r="IDI109" s="113"/>
      <c r="IDJ109" s="113"/>
      <c r="IDK109" s="113"/>
      <c r="IDL109" s="113"/>
      <c r="IDM109" s="113"/>
      <c r="IDN109" s="113"/>
      <c r="IDO109" s="113"/>
      <c r="IDP109" s="113"/>
      <c r="IDQ109" s="113"/>
      <c r="IDR109" s="113"/>
      <c r="IDS109" s="113"/>
      <c r="IDT109" s="113"/>
      <c r="IDU109" s="113"/>
      <c r="IDV109" s="113"/>
      <c r="IDW109" s="113"/>
      <c r="IDX109" s="113"/>
      <c r="IDY109" s="113"/>
      <c r="IDZ109" s="113"/>
      <c r="IEA109" s="113"/>
      <c r="IEB109" s="113"/>
      <c r="IEC109" s="113"/>
      <c r="IED109" s="113"/>
      <c r="IEE109" s="113"/>
      <c r="IEF109" s="113"/>
      <c r="IEG109" s="113"/>
      <c r="IEH109" s="113"/>
      <c r="IEI109" s="113"/>
      <c r="IEJ109" s="113"/>
      <c r="IEK109" s="113"/>
      <c r="IEL109" s="113"/>
      <c r="IEM109" s="113"/>
      <c r="IEN109" s="113"/>
      <c r="IEO109" s="113"/>
      <c r="IEP109" s="113"/>
      <c r="IEQ109" s="113"/>
      <c r="IER109" s="113"/>
      <c r="IES109" s="113"/>
      <c r="IET109" s="113"/>
      <c r="IEU109" s="113"/>
      <c r="IEV109" s="113"/>
      <c r="IEW109" s="113"/>
      <c r="IEX109" s="113"/>
      <c r="IEY109" s="113"/>
      <c r="IEZ109" s="113"/>
      <c r="IFA109" s="113"/>
      <c r="IFB109" s="113"/>
      <c r="IFC109" s="113"/>
      <c r="IFD109" s="113"/>
      <c r="IFE109" s="113"/>
      <c r="IFF109" s="113"/>
      <c r="IFG109" s="113"/>
      <c r="IFH109" s="113"/>
      <c r="IFI109" s="113"/>
      <c r="IFJ109" s="113"/>
      <c r="IFK109" s="113"/>
      <c r="IFL109" s="113"/>
      <c r="IFM109" s="113"/>
      <c r="IFN109" s="113"/>
      <c r="IFO109" s="113"/>
      <c r="IFP109" s="113"/>
      <c r="IFQ109" s="113"/>
      <c r="IFR109" s="113"/>
      <c r="IFS109" s="113"/>
      <c r="IFT109" s="113"/>
      <c r="IFU109" s="113"/>
      <c r="IFV109" s="113"/>
      <c r="IFW109" s="113"/>
      <c r="IFX109" s="113"/>
      <c r="IFY109" s="113"/>
      <c r="IFZ109" s="113"/>
      <c r="IGA109" s="113"/>
      <c r="IGB109" s="113"/>
      <c r="IGC109" s="113"/>
      <c r="IGD109" s="113"/>
      <c r="IGE109" s="113"/>
      <c r="IGF109" s="113"/>
      <c r="IGG109" s="113"/>
      <c r="IGH109" s="113"/>
      <c r="IGI109" s="113"/>
      <c r="IGJ109" s="113"/>
      <c r="IGK109" s="113"/>
      <c r="IGL109" s="113"/>
      <c r="IGM109" s="113"/>
      <c r="IGN109" s="113"/>
      <c r="IGO109" s="113"/>
      <c r="IGP109" s="113"/>
      <c r="IGQ109" s="113"/>
      <c r="IGR109" s="113"/>
      <c r="IGS109" s="113"/>
      <c r="IGT109" s="113"/>
      <c r="IGU109" s="113"/>
      <c r="IGV109" s="113"/>
      <c r="IGW109" s="113"/>
      <c r="IGX109" s="113"/>
      <c r="IGY109" s="113"/>
      <c r="IGZ109" s="113"/>
      <c r="IHA109" s="113"/>
      <c r="IHB109" s="113"/>
      <c r="IHC109" s="113"/>
      <c r="IHD109" s="113"/>
      <c r="IHE109" s="113"/>
      <c r="IHF109" s="113"/>
      <c r="IHG109" s="113"/>
      <c r="IHH109" s="113"/>
      <c r="IHI109" s="113"/>
      <c r="IHJ109" s="113"/>
      <c r="IHK109" s="113"/>
      <c r="IHL109" s="113"/>
      <c r="IHM109" s="113"/>
      <c r="IHN109" s="113"/>
      <c r="IHO109" s="113"/>
      <c r="IHP109" s="113"/>
      <c r="IHQ109" s="113"/>
      <c r="IHR109" s="113"/>
      <c r="IHS109" s="113"/>
      <c r="IHT109" s="113"/>
      <c r="IHU109" s="113"/>
      <c r="IHV109" s="113"/>
      <c r="IHW109" s="113"/>
      <c r="IHX109" s="113"/>
      <c r="IHY109" s="113"/>
      <c r="IHZ109" s="113"/>
      <c r="IIA109" s="113"/>
      <c r="IIB109" s="113"/>
      <c r="IIC109" s="113"/>
      <c r="IID109" s="113"/>
      <c r="IIE109" s="113"/>
      <c r="IIF109" s="113"/>
      <c r="IIG109" s="113"/>
      <c r="IIH109" s="113"/>
      <c r="III109" s="113"/>
      <c r="IIJ109" s="113"/>
      <c r="IIK109" s="113"/>
      <c r="IIL109" s="113"/>
      <c r="IIM109" s="113"/>
      <c r="IIN109" s="113"/>
      <c r="IIO109" s="113"/>
      <c r="IIP109" s="113"/>
      <c r="IIQ109" s="113"/>
      <c r="IIR109" s="113"/>
      <c r="IIS109" s="113"/>
      <c r="IIT109" s="113"/>
      <c r="IIU109" s="113"/>
      <c r="IIV109" s="113"/>
      <c r="IIW109" s="113"/>
      <c r="IIX109" s="113"/>
      <c r="IIY109" s="113"/>
      <c r="IIZ109" s="113"/>
      <c r="IJA109" s="113"/>
      <c r="IJB109" s="113"/>
      <c r="IJC109" s="113"/>
      <c r="IJD109" s="113"/>
      <c r="IJE109" s="113"/>
      <c r="IJF109" s="113"/>
      <c r="IJG109" s="113"/>
      <c r="IJH109" s="113"/>
      <c r="IJI109" s="113"/>
      <c r="IJJ109" s="113"/>
      <c r="IJK109" s="113"/>
      <c r="IJL109" s="113"/>
      <c r="IJM109" s="113"/>
      <c r="IJN109" s="113"/>
      <c r="IJO109" s="113"/>
      <c r="IJP109" s="113"/>
      <c r="IJQ109" s="113"/>
      <c r="IJR109" s="113"/>
      <c r="IJS109" s="113"/>
      <c r="IJT109" s="113"/>
      <c r="IJU109" s="113"/>
      <c r="IJV109" s="113"/>
      <c r="IJW109" s="113"/>
      <c r="IJX109" s="113"/>
      <c r="IJY109" s="113"/>
      <c r="IJZ109" s="113"/>
      <c r="IKA109" s="113"/>
      <c r="IKB109" s="113"/>
      <c r="IKC109" s="113"/>
      <c r="IKD109" s="113"/>
      <c r="IKE109" s="113"/>
      <c r="IKF109" s="113"/>
      <c r="IKG109" s="113"/>
      <c r="IKH109" s="113"/>
      <c r="IKI109" s="113"/>
      <c r="IKJ109" s="113"/>
      <c r="IKK109" s="113"/>
      <c r="IKL109" s="113"/>
      <c r="IKM109" s="113"/>
      <c r="IKN109" s="113"/>
      <c r="IKO109" s="113"/>
      <c r="IKP109" s="113"/>
      <c r="IKQ109" s="113"/>
      <c r="IKR109" s="113"/>
      <c r="IKS109" s="113"/>
      <c r="IKT109" s="113"/>
      <c r="IKU109" s="113"/>
      <c r="IKV109" s="113"/>
      <c r="IKW109" s="113"/>
      <c r="IKX109" s="113"/>
      <c r="IKY109" s="113"/>
      <c r="IKZ109" s="113"/>
      <c r="ILA109" s="113"/>
      <c r="ILB109" s="113"/>
      <c r="ILC109" s="113"/>
      <c r="ILD109" s="113"/>
      <c r="ILE109" s="113"/>
      <c r="ILF109" s="113"/>
      <c r="ILG109" s="113"/>
      <c r="ILH109" s="113"/>
      <c r="ILI109" s="113"/>
      <c r="ILJ109" s="113"/>
      <c r="ILK109" s="113"/>
      <c r="ILL109" s="113"/>
      <c r="ILM109" s="113"/>
      <c r="ILN109" s="113"/>
      <c r="ILO109" s="113"/>
      <c r="ILP109" s="113"/>
      <c r="ILQ109" s="113"/>
      <c r="ILR109" s="113"/>
      <c r="ILS109" s="113"/>
      <c r="ILT109" s="113"/>
      <c r="ILU109" s="113"/>
      <c r="ILV109" s="113"/>
      <c r="ILW109" s="113"/>
      <c r="ILX109" s="113"/>
      <c r="ILY109" s="113"/>
      <c r="ILZ109" s="113"/>
      <c r="IMA109" s="113"/>
      <c r="IMB109" s="113"/>
      <c r="IMC109" s="113"/>
      <c r="IMD109" s="113"/>
      <c r="IME109" s="113"/>
      <c r="IMF109" s="113"/>
      <c r="IMG109" s="113"/>
      <c r="IMH109" s="113"/>
      <c r="IMI109" s="113"/>
      <c r="IMJ109" s="113"/>
      <c r="IMK109" s="113"/>
      <c r="IML109" s="113"/>
      <c r="IMM109" s="113"/>
      <c r="IMN109" s="113"/>
      <c r="IMO109" s="113"/>
      <c r="IMP109" s="113"/>
      <c r="IMQ109" s="113"/>
      <c r="IMR109" s="113"/>
      <c r="IMS109" s="113"/>
      <c r="IMT109" s="113"/>
      <c r="IMU109" s="113"/>
      <c r="IMV109" s="113"/>
      <c r="IMW109" s="113"/>
      <c r="IMX109" s="113"/>
      <c r="IMY109" s="113"/>
      <c r="IMZ109" s="113"/>
      <c r="INA109" s="113"/>
      <c r="INB109" s="113"/>
      <c r="INC109" s="113"/>
      <c r="IND109" s="113"/>
      <c r="INE109" s="113"/>
      <c r="INF109" s="113"/>
      <c r="ING109" s="113"/>
      <c r="INH109" s="113"/>
      <c r="INI109" s="113"/>
      <c r="INJ109" s="113"/>
      <c r="INK109" s="113"/>
      <c r="INL109" s="113"/>
      <c r="INM109" s="113"/>
      <c r="INN109" s="113"/>
      <c r="INO109" s="113"/>
      <c r="INP109" s="113"/>
      <c r="INQ109" s="113"/>
      <c r="INR109" s="113"/>
      <c r="INS109" s="113"/>
      <c r="INT109" s="113"/>
      <c r="INU109" s="113"/>
      <c r="INV109" s="113"/>
      <c r="INW109" s="113"/>
      <c r="INX109" s="113"/>
      <c r="INY109" s="113"/>
      <c r="INZ109" s="113"/>
      <c r="IOA109" s="113"/>
      <c r="IOB109" s="113"/>
      <c r="IOC109" s="113"/>
      <c r="IOD109" s="113"/>
      <c r="IOE109" s="113"/>
      <c r="IOF109" s="113"/>
      <c r="IOG109" s="113"/>
      <c r="IOH109" s="113"/>
      <c r="IOI109" s="113"/>
      <c r="IOJ109" s="113"/>
      <c r="IOK109" s="113"/>
      <c r="IOL109" s="113"/>
      <c r="IOM109" s="113"/>
      <c r="ION109" s="113"/>
      <c r="IOO109" s="113"/>
      <c r="IOP109" s="113"/>
      <c r="IOQ109" s="113"/>
      <c r="IOR109" s="113"/>
      <c r="IOS109" s="113"/>
      <c r="IOT109" s="113"/>
      <c r="IOU109" s="113"/>
      <c r="IOV109" s="113"/>
      <c r="IOW109" s="113"/>
      <c r="IOX109" s="113"/>
      <c r="IOY109" s="113"/>
      <c r="IOZ109" s="113"/>
      <c r="IPA109" s="113"/>
      <c r="IPB109" s="113"/>
      <c r="IPC109" s="113"/>
      <c r="IPD109" s="113"/>
      <c r="IPE109" s="113"/>
      <c r="IPF109" s="113"/>
      <c r="IPG109" s="113"/>
      <c r="IPH109" s="113"/>
      <c r="IPI109" s="113"/>
      <c r="IPJ109" s="113"/>
      <c r="IPK109" s="113"/>
      <c r="IPL109" s="113"/>
      <c r="IPM109" s="113"/>
      <c r="IPN109" s="113"/>
      <c r="IPO109" s="113"/>
      <c r="IPP109" s="113"/>
      <c r="IPQ109" s="113"/>
      <c r="IPR109" s="113"/>
      <c r="IPS109" s="113"/>
      <c r="IPT109" s="113"/>
      <c r="IPU109" s="113"/>
      <c r="IPV109" s="113"/>
      <c r="IPW109" s="113"/>
      <c r="IPX109" s="113"/>
      <c r="IPY109" s="113"/>
      <c r="IPZ109" s="113"/>
      <c r="IQA109" s="113"/>
      <c r="IQB109" s="113"/>
      <c r="IQC109" s="113"/>
      <c r="IQD109" s="113"/>
      <c r="IQE109" s="113"/>
      <c r="IQF109" s="113"/>
      <c r="IQG109" s="113"/>
      <c r="IQH109" s="113"/>
      <c r="IQI109" s="113"/>
      <c r="IQJ109" s="113"/>
      <c r="IQK109" s="113"/>
      <c r="IQL109" s="113"/>
      <c r="IQM109" s="113"/>
      <c r="IQN109" s="113"/>
      <c r="IQO109" s="113"/>
      <c r="IQP109" s="113"/>
      <c r="IQQ109" s="113"/>
      <c r="IQR109" s="113"/>
      <c r="IQS109" s="113"/>
      <c r="IQT109" s="113"/>
      <c r="IQU109" s="113"/>
      <c r="IQV109" s="113"/>
      <c r="IQW109" s="113"/>
      <c r="IQX109" s="113"/>
      <c r="IQY109" s="113"/>
      <c r="IQZ109" s="113"/>
      <c r="IRA109" s="113"/>
      <c r="IRB109" s="113"/>
      <c r="IRC109" s="113"/>
      <c r="IRD109" s="113"/>
      <c r="IRE109" s="113"/>
      <c r="IRF109" s="113"/>
      <c r="IRG109" s="113"/>
      <c r="IRH109" s="113"/>
      <c r="IRI109" s="113"/>
      <c r="IRJ109" s="113"/>
      <c r="IRK109" s="113"/>
      <c r="IRL109" s="113"/>
      <c r="IRM109" s="113"/>
      <c r="IRN109" s="113"/>
      <c r="IRO109" s="113"/>
      <c r="IRP109" s="113"/>
      <c r="IRQ109" s="113"/>
      <c r="IRR109" s="113"/>
      <c r="IRS109" s="113"/>
      <c r="IRT109" s="113"/>
      <c r="IRU109" s="113"/>
      <c r="IRV109" s="113"/>
      <c r="IRW109" s="113"/>
      <c r="IRX109" s="113"/>
      <c r="IRY109" s="113"/>
      <c r="IRZ109" s="113"/>
      <c r="ISA109" s="113"/>
      <c r="ISB109" s="113"/>
      <c r="ISC109" s="113"/>
      <c r="ISD109" s="113"/>
      <c r="ISE109" s="113"/>
      <c r="ISF109" s="113"/>
      <c r="ISG109" s="113"/>
      <c r="ISH109" s="113"/>
      <c r="ISI109" s="113"/>
      <c r="ISJ109" s="113"/>
      <c r="ISK109" s="113"/>
      <c r="ISL109" s="113"/>
      <c r="ISM109" s="113"/>
      <c r="ISN109" s="113"/>
      <c r="ISO109" s="113"/>
      <c r="ISP109" s="113"/>
      <c r="ISQ109" s="113"/>
      <c r="ISR109" s="113"/>
      <c r="ISS109" s="113"/>
      <c r="IST109" s="113"/>
      <c r="ISU109" s="113"/>
      <c r="ISV109" s="113"/>
      <c r="ISW109" s="113"/>
      <c r="ISX109" s="113"/>
      <c r="ISY109" s="113"/>
      <c r="ISZ109" s="113"/>
      <c r="ITA109" s="113"/>
      <c r="ITB109" s="113"/>
      <c r="ITC109" s="113"/>
      <c r="ITD109" s="113"/>
      <c r="ITE109" s="113"/>
      <c r="ITF109" s="113"/>
      <c r="ITG109" s="113"/>
      <c r="ITH109" s="113"/>
      <c r="ITI109" s="113"/>
      <c r="ITJ109" s="113"/>
      <c r="ITK109" s="113"/>
      <c r="ITL109" s="113"/>
      <c r="ITM109" s="113"/>
      <c r="ITN109" s="113"/>
      <c r="ITO109" s="113"/>
      <c r="ITP109" s="113"/>
      <c r="ITQ109" s="113"/>
      <c r="ITR109" s="113"/>
      <c r="ITS109" s="113"/>
      <c r="ITT109" s="113"/>
      <c r="ITU109" s="113"/>
      <c r="ITV109" s="113"/>
      <c r="ITW109" s="113"/>
      <c r="ITX109" s="113"/>
      <c r="ITY109" s="113"/>
      <c r="ITZ109" s="113"/>
      <c r="IUA109" s="113"/>
      <c r="IUB109" s="113"/>
      <c r="IUC109" s="113"/>
      <c r="IUD109" s="113"/>
      <c r="IUE109" s="113"/>
      <c r="IUF109" s="113"/>
      <c r="IUG109" s="113"/>
      <c r="IUH109" s="113"/>
      <c r="IUI109" s="113"/>
      <c r="IUJ109" s="113"/>
      <c r="IUK109" s="113"/>
      <c r="IUL109" s="113"/>
      <c r="IUM109" s="113"/>
      <c r="IUN109" s="113"/>
      <c r="IUO109" s="113"/>
      <c r="IUP109" s="113"/>
      <c r="IUQ109" s="113"/>
      <c r="IUR109" s="113"/>
      <c r="IUS109" s="113"/>
      <c r="IUT109" s="113"/>
      <c r="IUU109" s="113"/>
      <c r="IUV109" s="113"/>
      <c r="IUW109" s="113"/>
      <c r="IUX109" s="113"/>
      <c r="IUY109" s="113"/>
      <c r="IUZ109" s="113"/>
      <c r="IVA109" s="113"/>
      <c r="IVB109" s="113"/>
      <c r="IVC109" s="113"/>
      <c r="IVD109" s="113"/>
      <c r="IVE109" s="113"/>
      <c r="IVF109" s="113"/>
      <c r="IVG109" s="113"/>
      <c r="IVH109" s="113"/>
      <c r="IVI109" s="113"/>
      <c r="IVJ109" s="113"/>
      <c r="IVK109" s="113"/>
      <c r="IVL109" s="113"/>
      <c r="IVM109" s="113"/>
      <c r="IVN109" s="113"/>
      <c r="IVO109" s="113"/>
      <c r="IVP109" s="113"/>
      <c r="IVQ109" s="113"/>
      <c r="IVR109" s="113"/>
      <c r="IVS109" s="113"/>
      <c r="IVT109" s="113"/>
      <c r="IVU109" s="113"/>
      <c r="IVV109" s="113"/>
      <c r="IVW109" s="113"/>
      <c r="IVX109" s="113"/>
      <c r="IVY109" s="113"/>
      <c r="IVZ109" s="113"/>
      <c r="IWA109" s="113"/>
      <c r="IWB109" s="113"/>
      <c r="IWC109" s="113"/>
      <c r="IWD109" s="113"/>
      <c r="IWE109" s="113"/>
      <c r="IWF109" s="113"/>
      <c r="IWG109" s="113"/>
      <c r="IWH109" s="113"/>
      <c r="IWI109" s="113"/>
      <c r="IWJ109" s="113"/>
      <c r="IWK109" s="113"/>
      <c r="IWL109" s="113"/>
      <c r="IWM109" s="113"/>
      <c r="IWN109" s="113"/>
      <c r="IWO109" s="113"/>
      <c r="IWP109" s="113"/>
      <c r="IWQ109" s="113"/>
      <c r="IWR109" s="113"/>
      <c r="IWS109" s="113"/>
      <c r="IWT109" s="113"/>
      <c r="IWU109" s="113"/>
      <c r="IWV109" s="113"/>
      <c r="IWW109" s="113"/>
      <c r="IWX109" s="113"/>
      <c r="IWY109" s="113"/>
      <c r="IWZ109" s="113"/>
      <c r="IXA109" s="113"/>
      <c r="IXB109" s="113"/>
      <c r="IXC109" s="113"/>
      <c r="IXD109" s="113"/>
      <c r="IXE109" s="113"/>
      <c r="IXF109" s="113"/>
      <c r="IXG109" s="113"/>
      <c r="IXH109" s="113"/>
      <c r="IXI109" s="113"/>
      <c r="IXJ109" s="113"/>
      <c r="IXK109" s="113"/>
      <c r="IXL109" s="113"/>
      <c r="IXM109" s="113"/>
      <c r="IXN109" s="113"/>
      <c r="IXO109" s="113"/>
      <c r="IXP109" s="113"/>
      <c r="IXQ109" s="113"/>
      <c r="IXR109" s="113"/>
      <c r="IXS109" s="113"/>
      <c r="IXT109" s="113"/>
      <c r="IXU109" s="113"/>
      <c r="IXV109" s="113"/>
      <c r="IXW109" s="113"/>
      <c r="IXX109" s="113"/>
      <c r="IXY109" s="113"/>
      <c r="IXZ109" s="113"/>
      <c r="IYA109" s="113"/>
      <c r="IYB109" s="113"/>
      <c r="IYC109" s="113"/>
      <c r="IYD109" s="113"/>
      <c r="IYE109" s="113"/>
      <c r="IYF109" s="113"/>
      <c r="IYG109" s="113"/>
      <c r="IYH109" s="113"/>
      <c r="IYI109" s="113"/>
      <c r="IYJ109" s="113"/>
      <c r="IYK109" s="113"/>
      <c r="IYL109" s="113"/>
      <c r="IYM109" s="113"/>
      <c r="IYN109" s="113"/>
      <c r="IYO109" s="113"/>
      <c r="IYP109" s="113"/>
      <c r="IYQ109" s="113"/>
      <c r="IYR109" s="113"/>
      <c r="IYS109" s="113"/>
      <c r="IYT109" s="113"/>
      <c r="IYU109" s="113"/>
      <c r="IYV109" s="113"/>
      <c r="IYW109" s="113"/>
      <c r="IYX109" s="113"/>
      <c r="IYY109" s="113"/>
      <c r="IYZ109" s="113"/>
      <c r="IZA109" s="113"/>
      <c r="IZB109" s="113"/>
      <c r="IZC109" s="113"/>
      <c r="IZD109" s="113"/>
      <c r="IZE109" s="113"/>
      <c r="IZF109" s="113"/>
      <c r="IZG109" s="113"/>
      <c r="IZH109" s="113"/>
      <c r="IZI109" s="113"/>
      <c r="IZJ109" s="113"/>
      <c r="IZK109" s="113"/>
      <c r="IZL109" s="113"/>
      <c r="IZM109" s="113"/>
      <c r="IZN109" s="113"/>
      <c r="IZO109" s="113"/>
      <c r="IZP109" s="113"/>
      <c r="IZQ109" s="113"/>
      <c r="IZR109" s="113"/>
      <c r="IZS109" s="113"/>
      <c r="IZT109" s="113"/>
      <c r="IZU109" s="113"/>
      <c r="IZV109" s="113"/>
      <c r="IZW109" s="113"/>
      <c r="IZX109" s="113"/>
      <c r="IZY109" s="113"/>
      <c r="IZZ109" s="113"/>
      <c r="JAA109" s="113"/>
      <c r="JAB109" s="113"/>
      <c r="JAC109" s="113"/>
      <c r="JAD109" s="113"/>
      <c r="JAE109" s="113"/>
      <c r="JAF109" s="113"/>
      <c r="JAG109" s="113"/>
      <c r="JAH109" s="113"/>
      <c r="JAI109" s="113"/>
      <c r="JAJ109" s="113"/>
      <c r="JAK109" s="113"/>
      <c r="JAL109" s="113"/>
      <c r="JAM109" s="113"/>
      <c r="JAN109" s="113"/>
      <c r="JAO109" s="113"/>
      <c r="JAP109" s="113"/>
      <c r="JAQ109" s="113"/>
      <c r="JAR109" s="113"/>
      <c r="JAS109" s="113"/>
      <c r="JAT109" s="113"/>
      <c r="JAU109" s="113"/>
      <c r="JAV109" s="113"/>
      <c r="JAW109" s="113"/>
      <c r="JAX109" s="113"/>
      <c r="JAY109" s="113"/>
      <c r="JAZ109" s="113"/>
      <c r="JBA109" s="113"/>
      <c r="JBB109" s="113"/>
      <c r="JBC109" s="113"/>
      <c r="JBD109" s="113"/>
      <c r="JBE109" s="113"/>
      <c r="JBF109" s="113"/>
      <c r="JBG109" s="113"/>
      <c r="JBH109" s="113"/>
      <c r="JBI109" s="113"/>
      <c r="JBJ109" s="113"/>
      <c r="JBK109" s="113"/>
      <c r="JBL109" s="113"/>
      <c r="JBM109" s="113"/>
      <c r="JBN109" s="113"/>
      <c r="JBO109" s="113"/>
      <c r="JBP109" s="113"/>
      <c r="JBQ109" s="113"/>
      <c r="JBR109" s="113"/>
      <c r="JBS109" s="113"/>
      <c r="JBT109" s="113"/>
      <c r="JBU109" s="113"/>
      <c r="JBV109" s="113"/>
      <c r="JBW109" s="113"/>
      <c r="JBX109" s="113"/>
      <c r="JBY109" s="113"/>
      <c r="JBZ109" s="113"/>
      <c r="JCA109" s="113"/>
      <c r="JCB109" s="113"/>
      <c r="JCC109" s="113"/>
      <c r="JCD109" s="113"/>
      <c r="JCE109" s="113"/>
      <c r="JCF109" s="113"/>
      <c r="JCG109" s="113"/>
      <c r="JCH109" s="113"/>
      <c r="JCI109" s="113"/>
      <c r="JCJ109" s="113"/>
      <c r="JCK109" s="113"/>
      <c r="JCL109" s="113"/>
      <c r="JCM109" s="113"/>
      <c r="JCN109" s="113"/>
      <c r="JCO109" s="113"/>
      <c r="JCP109" s="113"/>
      <c r="JCQ109" s="113"/>
      <c r="JCR109" s="113"/>
      <c r="JCS109" s="113"/>
      <c r="JCT109" s="113"/>
      <c r="JCU109" s="113"/>
      <c r="JCV109" s="113"/>
      <c r="JCW109" s="113"/>
      <c r="JCX109" s="113"/>
      <c r="JCY109" s="113"/>
      <c r="JCZ109" s="113"/>
      <c r="JDA109" s="113"/>
      <c r="JDB109" s="113"/>
      <c r="JDC109" s="113"/>
      <c r="JDD109" s="113"/>
      <c r="JDE109" s="113"/>
      <c r="JDF109" s="113"/>
      <c r="JDG109" s="113"/>
      <c r="JDH109" s="113"/>
      <c r="JDI109" s="113"/>
      <c r="JDJ109" s="113"/>
      <c r="JDK109" s="113"/>
      <c r="JDL109" s="113"/>
      <c r="JDM109" s="113"/>
      <c r="JDN109" s="113"/>
      <c r="JDO109" s="113"/>
      <c r="JDP109" s="113"/>
      <c r="JDQ109" s="113"/>
      <c r="JDR109" s="113"/>
      <c r="JDS109" s="113"/>
      <c r="JDT109" s="113"/>
      <c r="JDU109" s="113"/>
      <c r="JDV109" s="113"/>
      <c r="JDW109" s="113"/>
      <c r="JDX109" s="113"/>
      <c r="JDY109" s="113"/>
      <c r="JDZ109" s="113"/>
      <c r="JEA109" s="113"/>
      <c r="JEB109" s="113"/>
      <c r="JEC109" s="113"/>
      <c r="JED109" s="113"/>
      <c r="JEE109" s="113"/>
      <c r="JEF109" s="113"/>
      <c r="JEG109" s="113"/>
      <c r="JEH109" s="113"/>
      <c r="JEI109" s="113"/>
      <c r="JEJ109" s="113"/>
      <c r="JEK109" s="113"/>
      <c r="JEL109" s="113"/>
      <c r="JEM109" s="113"/>
      <c r="JEN109" s="113"/>
      <c r="JEO109" s="113"/>
      <c r="JEP109" s="113"/>
      <c r="JEQ109" s="113"/>
      <c r="JER109" s="113"/>
      <c r="JES109" s="113"/>
      <c r="JET109" s="113"/>
      <c r="JEU109" s="113"/>
      <c r="JEV109" s="113"/>
      <c r="JEW109" s="113"/>
      <c r="JEX109" s="113"/>
      <c r="JEY109" s="113"/>
      <c r="JEZ109" s="113"/>
      <c r="JFA109" s="113"/>
      <c r="JFB109" s="113"/>
      <c r="JFC109" s="113"/>
      <c r="JFD109" s="113"/>
      <c r="JFE109" s="113"/>
      <c r="JFF109" s="113"/>
      <c r="JFG109" s="113"/>
      <c r="JFH109" s="113"/>
      <c r="JFI109" s="113"/>
      <c r="JFJ109" s="113"/>
      <c r="JFK109" s="113"/>
      <c r="JFL109" s="113"/>
      <c r="JFM109" s="113"/>
      <c r="JFN109" s="113"/>
      <c r="JFO109" s="113"/>
      <c r="JFP109" s="113"/>
      <c r="JFQ109" s="113"/>
      <c r="JFR109" s="113"/>
      <c r="JFS109" s="113"/>
      <c r="JFT109" s="113"/>
      <c r="JFU109" s="113"/>
      <c r="JFV109" s="113"/>
      <c r="JFW109" s="113"/>
      <c r="JFX109" s="113"/>
      <c r="JFY109" s="113"/>
      <c r="JFZ109" s="113"/>
      <c r="JGA109" s="113"/>
      <c r="JGB109" s="113"/>
      <c r="JGC109" s="113"/>
      <c r="JGD109" s="113"/>
      <c r="JGE109" s="113"/>
      <c r="JGF109" s="113"/>
      <c r="JGG109" s="113"/>
      <c r="JGH109" s="113"/>
      <c r="JGI109" s="113"/>
      <c r="JGJ109" s="113"/>
      <c r="JGK109" s="113"/>
      <c r="JGL109" s="113"/>
      <c r="JGM109" s="113"/>
      <c r="JGN109" s="113"/>
      <c r="JGO109" s="113"/>
      <c r="JGP109" s="113"/>
      <c r="JGQ109" s="113"/>
      <c r="JGR109" s="113"/>
      <c r="JGS109" s="113"/>
      <c r="JGT109" s="113"/>
      <c r="JGU109" s="113"/>
      <c r="JGV109" s="113"/>
      <c r="JGW109" s="113"/>
      <c r="JGX109" s="113"/>
      <c r="JGY109" s="113"/>
      <c r="JGZ109" s="113"/>
      <c r="JHA109" s="113"/>
      <c r="JHB109" s="113"/>
      <c r="JHC109" s="113"/>
      <c r="JHD109" s="113"/>
      <c r="JHE109" s="113"/>
      <c r="JHF109" s="113"/>
      <c r="JHG109" s="113"/>
      <c r="JHH109" s="113"/>
      <c r="JHI109" s="113"/>
      <c r="JHJ109" s="113"/>
      <c r="JHK109" s="113"/>
      <c r="JHL109" s="113"/>
      <c r="JHM109" s="113"/>
      <c r="JHN109" s="113"/>
      <c r="JHO109" s="113"/>
      <c r="JHP109" s="113"/>
      <c r="JHQ109" s="113"/>
      <c r="JHR109" s="113"/>
      <c r="JHS109" s="113"/>
      <c r="JHT109" s="113"/>
      <c r="JHU109" s="113"/>
      <c r="JHV109" s="113"/>
      <c r="JHW109" s="113"/>
      <c r="JHX109" s="113"/>
      <c r="JHY109" s="113"/>
      <c r="JHZ109" s="113"/>
      <c r="JIA109" s="113"/>
      <c r="JIB109" s="113"/>
      <c r="JIC109" s="113"/>
      <c r="JID109" s="113"/>
      <c r="JIE109" s="113"/>
      <c r="JIF109" s="113"/>
      <c r="JIG109" s="113"/>
      <c r="JIH109" s="113"/>
      <c r="JII109" s="113"/>
      <c r="JIJ109" s="113"/>
      <c r="JIK109" s="113"/>
      <c r="JIL109" s="113"/>
      <c r="JIM109" s="113"/>
      <c r="JIN109" s="113"/>
      <c r="JIO109" s="113"/>
      <c r="JIP109" s="113"/>
      <c r="JIQ109" s="113"/>
      <c r="JIR109" s="113"/>
      <c r="JIS109" s="113"/>
      <c r="JIT109" s="113"/>
      <c r="JIU109" s="113"/>
      <c r="JIV109" s="113"/>
      <c r="JIW109" s="113"/>
      <c r="JIX109" s="113"/>
      <c r="JIY109" s="113"/>
      <c r="JIZ109" s="113"/>
      <c r="JJA109" s="113"/>
      <c r="JJB109" s="113"/>
      <c r="JJC109" s="113"/>
      <c r="JJD109" s="113"/>
      <c r="JJE109" s="113"/>
      <c r="JJF109" s="113"/>
      <c r="JJG109" s="113"/>
      <c r="JJH109" s="113"/>
      <c r="JJI109" s="113"/>
      <c r="JJJ109" s="113"/>
      <c r="JJK109" s="113"/>
      <c r="JJL109" s="113"/>
      <c r="JJM109" s="113"/>
      <c r="JJN109" s="113"/>
      <c r="JJO109" s="113"/>
      <c r="JJP109" s="113"/>
      <c r="JJQ109" s="113"/>
      <c r="JJR109" s="113"/>
      <c r="JJS109" s="113"/>
      <c r="JJT109" s="113"/>
      <c r="JJU109" s="113"/>
      <c r="JJV109" s="113"/>
      <c r="JJW109" s="113"/>
      <c r="JJX109" s="113"/>
      <c r="JJY109" s="113"/>
      <c r="JJZ109" s="113"/>
      <c r="JKA109" s="113"/>
      <c r="JKB109" s="113"/>
      <c r="JKC109" s="113"/>
      <c r="JKD109" s="113"/>
      <c r="JKE109" s="113"/>
      <c r="JKF109" s="113"/>
      <c r="JKG109" s="113"/>
      <c r="JKH109" s="113"/>
      <c r="JKI109" s="113"/>
      <c r="JKJ109" s="113"/>
      <c r="JKK109" s="113"/>
      <c r="JKL109" s="113"/>
      <c r="JKM109" s="113"/>
      <c r="JKN109" s="113"/>
      <c r="JKO109" s="113"/>
      <c r="JKP109" s="113"/>
      <c r="JKQ109" s="113"/>
      <c r="JKR109" s="113"/>
      <c r="JKS109" s="113"/>
      <c r="JKT109" s="113"/>
      <c r="JKU109" s="113"/>
      <c r="JKV109" s="113"/>
      <c r="JKW109" s="113"/>
      <c r="JKX109" s="113"/>
      <c r="JKY109" s="113"/>
      <c r="JKZ109" s="113"/>
      <c r="JLA109" s="113"/>
      <c r="JLB109" s="113"/>
      <c r="JLC109" s="113"/>
      <c r="JLD109" s="113"/>
      <c r="JLE109" s="113"/>
      <c r="JLF109" s="113"/>
      <c r="JLG109" s="113"/>
      <c r="JLH109" s="113"/>
      <c r="JLI109" s="113"/>
      <c r="JLJ109" s="113"/>
      <c r="JLK109" s="113"/>
      <c r="JLL109" s="113"/>
      <c r="JLM109" s="113"/>
      <c r="JLN109" s="113"/>
      <c r="JLO109" s="113"/>
      <c r="JLP109" s="113"/>
      <c r="JLQ109" s="113"/>
      <c r="JLR109" s="113"/>
      <c r="JLS109" s="113"/>
      <c r="JLT109" s="113"/>
      <c r="JLU109" s="113"/>
      <c r="JLV109" s="113"/>
      <c r="JLW109" s="113"/>
      <c r="JLX109" s="113"/>
      <c r="JLY109" s="113"/>
      <c r="JLZ109" s="113"/>
      <c r="JMA109" s="113"/>
      <c r="JMB109" s="113"/>
      <c r="JMC109" s="113"/>
      <c r="JMD109" s="113"/>
      <c r="JME109" s="113"/>
      <c r="JMF109" s="113"/>
      <c r="JMG109" s="113"/>
      <c r="JMH109" s="113"/>
      <c r="JMI109" s="113"/>
      <c r="JMJ109" s="113"/>
      <c r="JMK109" s="113"/>
      <c r="JML109" s="113"/>
      <c r="JMM109" s="113"/>
      <c r="JMN109" s="113"/>
      <c r="JMO109" s="113"/>
      <c r="JMP109" s="113"/>
      <c r="JMQ109" s="113"/>
      <c r="JMR109" s="113"/>
      <c r="JMS109" s="113"/>
      <c r="JMT109" s="113"/>
      <c r="JMU109" s="113"/>
      <c r="JMV109" s="113"/>
      <c r="JMW109" s="113"/>
      <c r="JMX109" s="113"/>
      <c r="JMY109" s="113"/>
      <c r="JMZ109" s="113"/>
      <c r="JNA109" s="113"/>
      <c r="JNB109" s="113"/>
      <c r="JNC109" s="113"/>
      <c r="JND109" s="113"/>
      <c r="JNE109" s="113"/>
      <c r="JNF109" s="113"/>
      <c r="JNG109" s="113"/>
      <c r="JNH109" s="113"/>
      <c r="JNI109" s="113"/>
      <c r="JNJ109" s="113"/>
      <c r="JNK109" s="113"/>
      <c r="JNL109" s="113"/>
      <c r="JNM109" s="113"/>
      <c r="JNN109" s="113"/>
      <c r="JNO109" s="113"/>
      <c r="JNP109" s="113"/>
      <c r="JNQ109" s="113"/>
      <c r="JNR109" s="113"/>
      <c r="JNS109" s="113"/>
      <c r="JNT109" s="113"/>
      <c r="JNU109" s="113"/>
      <c r="JNV109" s="113"/>
      <c r="JNW109" s="113"/>
      <c r="JNX109" s="113"/>
      <c r="JNY109" s="113"/>
      <c r="JNZ109" s="113"/>
      <c r="JOA109" s="113"/>
      <c r="JOB109" s="113"/>
      <c r="JOC109" s="113"/>
      <c r="JOD109" s="113"/>
      <c r="JOE109" s="113"/>
      <c r="JOF109" s="113"/>
      <c r="JOG109" s="113"/>
      <c r="JOH109" s="113"/>
      <c r="JOI109" s="113"/>
      <c r="JOJ109" s="113"/>
      <c r="JOK109" s="113"/>
      <c r="JOL109" s="113"/>
      <c r="JOM109" s="113"/>
      <c r="JON109" s="113"/>
      <c r="JOO109" s="113"/>
      <c r="JOP109" s="113"/>
      <c r="JOQ109" s="113"/>
      <c r="JOR109" s="113"/>
      <c r="JOS109" s="113"/>
      <c r="JOT109" s="113"/>
      <c r="JOU109" s="113"/>
      <c r="JOV109" s="113"/>
      <c r="JOW109" s="113"/>
      <c r="JOX109" s="113"/>
      <c r="JOY109" s="113"/>
      <c r="JOZ109" s="113"/>
      <c r="JPA109" s="113"/>
      <c r="JPB109" s="113"/>
      <c r="JPC109" s="113"/>
      <c r="JPD109" s="113"/>
      <c r="JPE109" s="113"/>
      <c r="JPF109" s="113"/>
      <c r="JPG109" s="113"/>
      <c r="JPH109" s="113"/>
      <c r="JPI109" s="113"/>
      <c r="JPJ109" s="113"/>
      <c r="JPK109" s="113"/>
      <c r="JPL109" s="113"/>
      <c r="JPM109" s="113"/>
      <c r="JPN109" s="113"/>
      <c r="JPO109" s="113"/>
      <c r="JPP109" s="113"/>
      <c r="JPQ109" s="113"/>
      <c r="JPR109" s="113"/>
      <c r="JPS109" s="113"/>
      <c r="JPT109" s="113"/>
      <c r="JPU109" s="113"/>
      <c r="JPV109" s="113"/>
      <c r="JPW109" s="113"/>
      <c r="JPX109" s="113"/>
      <c r="JPY109" s="113"/>
      <c r="JPZ109" s="113"/>
      <c r="JQA109" s="113"/>
      <c r="JQB109" s="113"/>
      <c r="JQC109" s="113"/>
      <c r="JQD109" s="113"/>
      <c r="JQE109" s="113"/>
      <c r="JQF109" s="113"/>
      <c r="JQG109" s="113"/>
      <c r="JQH109" s="113"/>
      <c r="JQI109" s="113"/>
      <c r="JQJ109" s="113"/>
      <c r="JQK109" s="113"/>
      <c r="JQL109" s="113"/>
      <c r="JQM109" s="113"/>
      <c r="JQN109" s="113"/>
      <c r="JQO109" s="113"/>
      <c r="JQP109" s="113"/>
      <c r="JQQ109" s="113"/>
      <c r="JQR109" s="113"/>
      <c r="JQS109" s="113"/>
      <c r="JQT109" s="113"/>
      <c r="JQU109" s="113"/>
      <c r="JQV109" s="113"/>
      <c r="JQW109" s="113"/>
      <c r="JQX109" s="113"/>
      <c r="JQY109" s="113"/>
      <c r="JQZ109" s="113"/>
      <c r="JRA109" s="113"/>
      <c r="JRB109" s="113"/>
      <c r="JRC109" s="113"/>
      <c r="JRD109" s="113"/>
      <c r="JRE109" s="113"/>
      <c r="JRF109" s="113"/>
      <c r="JRG109" s="113"/>
      <c r="JRH109" s="113"/>
      <c r="JRI109" s="113"/>
      <c r="JRJ109" s="113"/>
      <c r="JRK109" s="113"/>
      <c r="JRL109" s="113"/>
      <c r="JRM109" s="113"/>
      <c r="JRN109" s="113"/>
      <c r="JRO109" s="113"/>
      <c r="JRP109" s="113"/>
      <c r="JRQ109" s="113"/>
      <c r="JRR109" s="113"/>
      <c r="JRS109" s="113"/>
      <c r="JRT109" s="113"/>
      <c r="JRU109" s="113"/>
      <c r="JRV109" s="113"/>
      <c r="JRW109" s="113"/>
      <c r="JRX109" s="113"/>
      <c r="JRY109" s="113"/>
      <c r="JRZ109" s="113"/>
      <c r="JSA109" s="113"/>
      <c r="JSB109" s="113"/>
      <c r="JSC109" s="113"/>
      <c r="JSD109" s="113"/>
      <c r="JSE109" s="113"/>
      <c r="JSF109" s="113"/>
      <c r="JSG109" s="113"/>
      <c r="JSH109" s="113"/>
      <c r="JSI109" s="113"/>
      <c r="JSJ109" s="113"/>
      <c r="JSK109" s="113"/>
      <c r="JSL109" s="113"/>
      <c r="JSM109" s="113"/>
      <c r="JSN109" s="113"/>
      <c r="JSO109" s="113"/>
      <c r="JSP109" s="113"/>
      <c r="JSQ109" s="113"/>
      <c r="JSR109" s="113"/>
      <c r="JSS109" s="113"/>
      <c r="JST109" s="113"/>
      <c r="JSU109" s="113"/>
      <c r="JSV109" s="113"/>
      <c r="JSW109" s="113"/>
      <c r="JSX109" s="113"/>
      <c r="JSY109" s="113"/>
      <c r="JSZ109" s="113"/>
      <c r="JTA109" s="113"/>
      <c r="JTB109" s="113"/>
      <c r="JTC109" s="113"/>
      <c r="JTD109" s="113"/>
      <c r="JTE109" s="113"/>
      <c r="JTF109" s="113"/>
      <c r="JTG109" s="113"/>
      <c r="JTH109" s="113"/>
      <c r="JTI109" s="113"/>
      <c r="JTJ109" s="113"/>
      <c r="JTK109" s="113"/>
      <c r="JTL109" s="113"/>
      <c r="JTM109" s="113"/>
      <c r="JTN109" s="113"/>
      <c r="JTO109" s="113"/>
      <c r="JTP109" s="113"/>
      <c r="JTQ109" s="113"/>
      <c r="JTR109" s="113"/>
      <c r="JTS109" s="113"/>
      <c r="JTT109" s="113"/>
      <c r="JTU109" s="113"/>
      <c r="JTV109" s="113"/>
      <c r="JTW109" s="113"/>
      <c r="JTX109" s="113"/>
      <c r="JTY109" s="113"/>
      <c r="JTZ109" s="113"/>
      <c r="JUA109" s="113"/>
      <c r="JUB109" s="113"/>
      <c r="JUC109" s="113"/>
      <c r="JUD109" s="113"/>
      <c r="JUE109" s="113"/>
      <c r="JUF109" s="113"/>
      <c r="JUG109" s="113"/>
      <c r="JUH109" s="113"/>
      <c r="JUI109" s="113"/>
      <c r="JUJ109" s="113"/>
      <c r="JUK109" s="113"/>
      <c r="JUL109" s="113"/>
      <c r="JUM109" s="113"/>
      <c r="JUN109" s="113"/>
      <c r="JUO109" s="113"/>
      <c r="JUP109" s="113"/>
      <c r="JUQ109" s="113"/>
      <c r="JUR109" s="113"/>
      <c r="JUS109" s="113"/>
      <c r="JUT109" s="113"/>
      <c r="JUU109" s="113"/>
      <c r="JUV109" s="113"/>
      <c r="JUW109" s="113"/>
      <c r="JUX109" s="113"/>
      <c r="JUY109" s="113"/>
      <c r="JUZ109" s="113"/>
      <c r="JVA109" s="113"/>
      <c r="JVB109" s="113"/>
      <c r="JVC109" s="113"/>
      <c r="JVD109" s="113"/>
      <c r="JVE109" s="113"/>
      <c r="JVF109" s="113"/>
      <c r="JVG109" s="113"/>
      <c r="JVH109" s="113"/>
      <c r="JVI109" s="113"/>
      <c r="JVJ109" s="113"/>
      <c r="JVK109" s="113"/>
      <c r="JVL109" s="113"/>
      <c r="JVM109" s="113"/>
      <c r="JVN109" s="113"/>
      <c r="JVO109" s="113"/>
      <c r="JVP109" s="113"/>
      <c r="JVQ109" s="113"/>
      <c r="JVR109" s="113"/>
      <c r="JVS109" s="113"/>
      <c r="JVT109" s="113"/>
      <c r="JVU109" s="113"/>
      <c r="JVV109" s="113"/>
      <c r="JVW109" s="113"/>
      <c r="JVX109" s="113"/>
      <c r="JVY109" s="113"/>
      <c r="JVZ109" s="113"/>
      <c r="JWA109" s="113"/>
      <c r="JWB109" s="113"/>
      <c r="JWC109" s="113"/>
      <c r="JWD109" s="113"/>
      <c r="JWE109" s="113"/>
      <c r="JWF109" s="113"/>
      <c r="JWG109" s="113"/>
      <c r="JWH109" s="113"/>
      <c r="JWI109" s="113"/>
      <c r="JWJ109" s="113"/>
      <c r="JWK109" s="113"/>
      <c r="JWL109" s="113"/>
      <c r="JWM109" s="113"/>
      <c r="JWN109" s="113"/>
      <c r="JWO109" s="113"/>
      <c r="JWP109" s="113"/>
      <c r="JWQ109" s="113"/>
      <c r="JWR109" s="113"/>
      <c r="JWS109" s="113"/>
      <c r="JWT109" s="113"/>
      <c r="JWU109" s="113"/>
      <c r="JWV109" s="113"/>
      <c r="JWW109" s="113"/>
      <c r="JWX109" s="113"/>
      <c r="JWY109" s="113"/>
      <c r="JWZ109" s="113"/>
      <c r="JXA109" s="113"/>
      <c r="JXB109" s="113"/>
      <c r="JXC109" s="113"/>
      <c r="JXD109" s="113"/>
      <c r="JXE109" s="113"/>
      <c r="JXF109" s="113"/>
      <c r="JXG109" s="113"/>
      <c r="JXH109" s="113"/>
      <c r="JXI109" s="113"/>
      <c r="JXJ109" s="113"/>
      <c r="JXK109" s="113"/>
      <c r="JXL109" s="113"/>
      <c r="JXM109" s="113"/>
      <c r="JXN109" s="113"/>
      <c r="JXO109" s="113"/>
      <c r="JXP109" s="113"/>
      <c r="JXQ109" s="113"/>
      <c r="JXR109" s="113"/>
      <c r="JXS109" s="113"/>
      <c r="JXT109" s="113"/>
      <c r="JXU109" s="113"/>
      <c r="JXV109" s="113"/>
      <c r="JXW109" s="113"/>
      <c r="JXX109" s="113"/>
      <c r="JXY109" s="113"/>
      <c r="JXZ109" s="113"/>
      <c r="JYA109" s="113"/>
      <c r="JYB109" s="113"/>
      <c r="JYC109" s="113"/>
      <c r="JYD109" s="113"/>
      <c r="JYE109" s="113"/>
      <c r="JYF109" s="113"/>
      <c r="JYG109" s="113"/>
      <c r="JYH109" s="113"/>
      <c r="JYI109" s="113"/>
      <c r="JYJ109" s="113"/>
      <c r="JYK109" s="113"/>
      <c r="JYL109" s="113"/>
      <c r="JYM109" s="113"/>
      <c r="JYN109" s="113"/>
      <c r="JYO109" s="113"/>
      <c r="JYP109" s="113"/>
      <c r="JYQ109" s="113"/>
      <c r="JYR109" s="113"/>
      <c r="JYS109" s="113"/>
      <c r="JYT109" s="113"/>
      <c r="JYU109" s="113"/>
      <c r="JYV109" s="113"/>
      <c r="JYW109" s="113"/>
      <c r="JYX109" s="113"/>
      <c r="JYY109" s="113"/>
      <c r="JYZ109" s="113"/>
      <c r="JZA109" s="113"/>
      <c r="JZB109" s="113"/>
      <c r="JZC109" s="113"/>
      <c r="JZD109" s="113"/>
      <c r="JZE109" s="113"/>
      <c r="JZF109" s="113"/>
      <c r="JZG109" s="113"/>
      <c r="JZH109" s="113"/>
      <c r="JZI109" s="113"/>
      <c r="JZJ109" s="113"/>
      <c r="JZK109" s="113"/>
      <c r="JZL109" s="113"/>
      <c r="JZM109" s="113"/>
      <c r="JZN109" s="113"/>
      <c r="JZO109" s="113"/>
      <c r="JZP109" s="113"/>
      <c r="JZQ109" s="113"/>
      <c r="JZR109" s="113"/>
      <c r="JZS109" s="113"/>
      <c r="JZT109" s="113"/>
      <c r="JZU109" s="113"/>
      <c r="JZV109" s="113"/>
      <c r="JZW109" s="113"/>
      <c r="JZX109" s="113"/>
      <c r="JZY109" s="113"/>
      <c r="JZZ109" s="113"/>
      <c r="KAA109" s="113"/>
      <c r="KAB109" s="113"/>
      <c r="KAC109" s="113"/>
      <c r="KAD109" s="113"/>
      <c r="KAE109" s="113"/>
      <c r="KAF109" s="113"/>
      <c r="KAG109" s="113"/>
      <c r="KAH109" s="113"/>
      <c r="KAI109" s="113"/>
      <c r="KAJ109" s="113"/>
      <c r="KAK109" s="113"/>
      <c r="KAL109" s="113"/>
      <c r="KAM109" s="113"/>
      <c r="KAN109" s="113"/>
      <c r="KAO109" s="113"/>
      <c r="KAP109" s="113"/>
      <c r="KAQ109" s="113"/>
      <c r="KAR109" s="113"/>
      <c r="KAS109" s="113"/>
      <c r="KAT109" s="113"/>
      <c r="KAU109" s="113"/>
      <c r="KAV109" s="113"/>
      <c r="KAW109" s="113"/>
      <c r="KAX109" s="113"/>
      <c r="KAY109" s="113"/>
      <c r="KAZ109" s="113"/>
      <c r="KBA109" s="113"/>
      <c r="KBB109" s="113"/>
      <c r="KBC109" s="113"/>
      <c r="KBD109" s="113"/>
      <c r="KBE109" s="113"/>
      <c r="KBF109" s="113"/>
      <c r="KBG109" s="113"/>
      <c r="KBH109" s="113"/>
      <c r="KBI109" s="113"/>
      <c r="KBJ109" s="113"/>
      <c r="KBK109" s="113"/>
      <c r="KBL109" s="113"/>
      <c r="KBM109" s="113"/>
      <c r="KBN109" s="113"/>
      <c r="KBO109" s="113"/>
      <c r="KBP109" s="113"/>
      <c r="KBQ109" s="113"/>
      <c r="KBR109" s="113"/>
      <c r="KBS109" s="113"/>
      <c r="KBT109" s="113"/>
      <c r="KBU109" s="113"/>
      <c r="KBV109" s="113"/>
      <c r="KBW109" s="113"/>
      <c r="KBX109" s="113"/>
      <c r="KBY109" s="113"/>
      <c r="KBZ109" s="113"/>
      <c r="KCA109" s="113"/>
      <c r="KCB109" s="113"/>
      <c r="KCC109" s="113"/>
      <c r="KCD109" s="113"/>
      <c r="KCE109" s="113"/>
      <c r="KCF109" s="113"/>
      <c r="KCG109" s="113"/>
      <c r="KCH109" s="113"/>
      <c r="KCI109" s="113"/>
      <c r="KCJ109" s="113"/>
      <c r="KCK109" s="113"/>
      <c r="KCL109" s="113"/>
      <c r="KCM109" s="113"/>
      <c r="KCN109" s="113"/>
      <c r="KCO109" s="113"/>
      <c r="KCP109" s="113"/>
      <c r="KCQ109" s="113"/>
      <c r="KCR109" s="113"/>
      <c r="KCS109" s="113"/>
      <c r="KCT109" s="113"/>
      <c r="KCU109" s="113"/>
      <c r="KCV109" s="113"/>
      <c r="KCW109" s="113"/>
      <c r="KCX109" s="113"/>
      <c r="KCY109" s="113"/>
      <c r="KCZ109" s="113"/>
      <c r="KDA109" s="113"/>
      <c r="KDB109" s="113"/>
      <c r="KDC109" s="113"/>
      <c r="KDD109" s="113"/>
      <c r="KDE109" s="113"/>
      <c r="KDF109" s="113"/>
      <c r="KDG109" s="113"/>
      <c r="KDH109" s="113"/>
      <c r="KDI109" s="113"/>
      <c r="KDJ109" s="113"/>
      <c r="KDK109" s="113"/>
      <c r="KDL109" s="113"/>
      <c r="KDM109" s="113"/>
      <c r="KDN109" s="113"/>
      <c r="KDO109" s="113"/>
      <c r="KDP109" s="113"/>
      <c r="KDQ109" s="113"/>
      <c r="KDR109" s="113"/>
      <c r="KDS109" s="113"/>
      <c r="KDT109" s="113"/>
      <c r="KDU109" s="113"/>
      <c r="KDV109" s="113"/>
      <c r="KDW109" s="113"/>
      <c r="KDX109" s="113"/>
      <c r="KDY109" s="113"/>
      <c r="KDZ109" s="113"/>
      <c r="KEA109" s="113"/>
      <c r="KEB109" s="113"/>
      <c r="KEC109" s="113"/>
      <c r="KED109" s="113"/>
      <c r="KEE109" s="113"/>
      <c r="KEF109" s="113"/>
      <c r="KEG109" s="113"/>
      <c r="KEH109" s="113"/>
      <c r="KEI109" s="113"/>
      <c r="KEJ109" s="113"/>
      <c r="KEK109" s="113"/>
      <c r="KEL109" s="113"/>
      <c r="KEM109" s="113"/>
      <c r="KEN109" s="113"/>
      <c r="KEO109" s="113"/>
      <c r="KEP109" s="113"/>
      <c r="KEQ109" s="113"/>
      <c r="KER109" s="113"/>
      <c r="KES109" s="113"/>
      <c r="KET109" s="113"/>
      <c r="KEU109" s="113"/>
      <c r="KEV109" s="113"/>
      <c r="KEW109" s="113"/>
      <c r="KEX109" s="113"/>
      <c r="KEY109" s="113"/>
      <c r="KEZ109" s="113"/>
      <c r="KFA109" s="113"/>
      <c r="KFB109" s="113"/>
      <c r="KFC109" s="113"/>
      <c r="KFD109" s="113"/>
      <c r="KFE109" s="113"/>
      <c r="KFF109" s="113"/>
      <c r="KFG109" s="113"/>
      <c r="KFH109" s="113"/>
      <c r="KFI109" s="113"/>
      <c r="KFJ109" s="113"/>
      <c r="KFK109" s="113"/>
      <c r="KFL109" s="113"/>
      <c r="KFM109" s="113"/>
      <c r="KFN109" s="113"/>
      <c r="KFO109" s="113"/>
      <c r="KFP109" s="113"/>
      <c r="KFQ109" s="113"/>
      <c r="KFR109" s="113"/>
      <c r="KFS109" s="113"/>
      <c r="KFT109" s="113"/>
      <c r="KFU109" s="113"/>
      <c r="KFV109" s="113"/>
      <c r="KFW109" s="113"/>
      <c r="KFX109" s="113"/>
      <c r="KFY109" s="113"/>
      <c r="KFZ109" s="113"/>
      <c r="KGA109" s="113"/>
      <c r="KGB109" s="113"/>
      <c r="KGC109" s="113"/>
      <c r="KGD109" s="113"/>
      <c r="KGE109" s="113"/>
      <c r="KGF109" s="113"/>
      <c r="KGG109" s="113"/>
      <c r="KGH109" s="113"/>
      <c r="KGI109" s="113"/>
      <c r="KGJ109" s="113"/>
      <c r="KGK109" s="113"/>
      <c r="KGL109" s="113"/>
      <c r="KGM109" s="113"/>
      <c r="KGN109" s="113"/>
      <c r="KGO109" s="113"/>
      <c r="KGP109" s="113"/>
      <c r="KGQ109" s="113"/>
      <c r="KGR109" s="113"/>
      <c r="KGS109" s="113"/>
      <c r="KGT109" s="113"/>
      <c r="KGU109" s="113"/>
      <c r="KGV109" s="113"/>
      <c r="KGW109" s="113"/>
      <c r="KGX109" s="113"/>
      <c r="KGY109" s="113"/>
      <c r="KGZ109" s="113"/>
      <c r="KHA109" s="113"/>
      <c r="KHB109" s="113"/>
      <c r="KHC109" s="113"/>
      <c r="KHD109" s="113"/>
      <c r="KHE109" s="113"/>
      <c r="KHF109" s="113"/>
      <c r="KHG109" s="113"/>
      <c r="KHH109" s="113"/>
      <c r="KHI109" s="113"/>
      <c r="KHJ109" s="113"/>
      <c r="KHK109" s="113"/>
      <c r="KHL109" s="113"/>
      <c r="KHM109" s="113"/>
      <c r="KHN109" s="113"/>
      <c r="KHO109" s="113"/>
      <c r="KHP109" s="113"/>
      <c r="KHQ109" s="113"/>
      <c r="KHR109" s="113"/>
      <c r="KHS109" s="113"/>
      <c r="KHT109" s="113"/>
      <c r="KHU109" s="113"/>
      <c r="KHV109" s="113"/>
      <c r="KHW109" s="113"/>
      <c r="KHX109" s="113"/>
      <c r="KHY109" s="113"/>
      <c r="KHZ109" s="113"/>
      <c r="KIA109" s="113"/>
      <c r="KIB109" s="113"/>
      <c r="KIC109" s="113"/>
      <c r="KID109" s="113"/>
      <c r="KIE109" s="113"/>
      <c r="KIF109" s="113"/>
      <c r="KIG109" s="113"/>
      <c r="KIH109" s="113"/>
      <c r="KII109" s="113"/>
      <c r="KIJ109" s="113"/>
      <c r="KIK109" s="113"/>
      <c r="KIL109" s="113"/>
      <c r="KIM109" s="113"/>
      <c r="KIN109" s="113"/>
      <c r="KIO109" s="113"/>
      <c r="KIP109" s="113"/>
      <c r="KIQ109" s="113"/>
      <c r="KIR109" s="113"/>
      <c r="KIS109" s="113"/>
      <c r="KIT109" s="113"/>
      <c r="KIU109" s="113"/>
      <c r="KIV109" s="113"/>
      <c r="KIW109" s="113"/>
      <c r="KIX109" s="113"/>
      <c r="KIY109" s="113"/>
      <c r="KIZ109" s="113"/>
      <c r="KJA109" s="113"/>
      <c r="KJB109" s="113"/>
      <c r="KJC109" s="113"/>
      <c r="KJD109" s="113"/>
      <c r="KJE109" s="113"/>
      <c r="KJF109" s="113"/>
      <c r="KJG109" s="113"/>
      <c r="KJH109" s="113"/>
      <c r="KJI109" s="113"/>
      <c r="KJJ109" s="113"/>
      <c r="KJK109" s="113"/>
      <c r="KJL109" s="113"/>
      <c r="KJM109" s="113"/>
      <c r="KJN109" s="113"/>
      <c r="KJO109" s="113"/>
      <c r="KJP109" s="113"/>
      <c r="KJQ109" s="113"/>
      <c r="KJR109" s="113"/>
      <c r="KJS109" s="113"/>
      <c r="KJT109" s="113"/>
      <c r="KJU109" s="113"/>
      <c r="KJV109" s="113"/>
      <c r="KJW109" s="113"/>
      <c r="KJX109" s="113"/>
      <c r="KJY109" s="113"/>
      <c r="KJZ109" s="113"/>
      <c r="KKA109" s="113"/>
      <c r="KKB109" s="113"/>
      <c r="KKC109" s="113"/>
      <c r="KKD109" s="113"/>
      <c r="KKE109" s="113"/>
      <c r="KKF109" s="113"/>
      <c r="KKG109" s="113"/>
      <c r="KKH109" s="113"/>
      <c r="KKI109" s="113"/>
      <c r="KKJ109" s="113"/>
      <c r="KKK109" s="113"/>
      <c r="KKL109" s="113"/>
      <c r="KKM109" s="113"/>
      <c r="KKN109" s="113"/>
      <c r="KKO109" s="113"/>
      <c r="KKP109" s="113"/>
      <c r="KKQ109" s="113"/>
      <c r="KKR109" s="113"/>
      <c r="KKS109" s="113"/>
      <c r="KKT109" s="113"/>
      <c r="KKU109" s="113"/>
      <c r="KKV109" s="113"/>
      <c r="KKW109" s="113"/>
      <c r="KKX109" s="113"/>
      <c r="KKY109" s="113"/>
      <c r="KKZ109" s="113"/>
      <c r="KLA109" s="113"/>
      <c r="KLB109" s="113"/>
      <c r="KLC109" s="113"/>
      <c r="KLD109" s="113"/>
      <c r="KLE109" s="113"/>
      <c r="KLF109" s="113"/>
      <c r="KLG109" s="113"/>
      <c r="KLH109" s="113"/>
      <c r="KLI109" s="113"/>
      <c r="KLJ109" s="113"/>
      <c r="KLK109" s="113"/>
      <c r="KLL109" s="113"/>
      <c r="KLM109" s="113"/>
      <c r="KLN109" s="113"/>
      <c r="KLO109" s="113"/>
      <c r="KLP109" s="113"/>
      <c r="KLQ109" s="113"/>
      <c r="KLR109" s="113"/>
      <c r="KLS109" s="113"/>
      <c r="KLT109" s="113"/>
      <c r="KLU109" s="113"/>
      <c r="KLV109" s="113"/>
      <c r="KLW109" s="113"/>
      <c r="KLX109" s="113"/>
      <c r="KLY109" s="113"/>
      <c r="KLZ109" s="113"/>
      <c r="KMA109" s="113"/>
      <c r="KMB109" s="113"/>
      <c r="KMC109" s="113"/>
      <c r="KMD109" s="113"/>
      <c r="KME109" s="113"/>
      <c r="KMF109" s="113"/>
      <c r="KMG109" s="113"/>
      <c r="KMH109" s="113"/>
      <c r="KMI109" s="113"/>
      <c r="KMJ109" s="113"/>
      <c r="KMK109" s="113"/>
      <c r="KML109" s="113"/>
      <c r="KMM109" s="113"/>
      <c r="KMN109" s="113"/>
      <c r="KMO109" s="113"/>
      <c r="KMP109" s="113"/>
      <c r="KMQ109" s="113"/>
      <c r="KMR109" s="113"/>
      <c r="KMS109" s="113"/>
      <c r="KMT109" s="113"/>
      <c r="KMU109" s="113"/>
      <c r="KMV109" s="113"/>
      <c r="KMW109" s="113"/>
      <c r="KMX109" s="113"/>
      <c r="KMY109" s="113"/>
      <c r="KMZ109" s="113"/>
      <c r="KNA109" s="113"/>
      <c r="KNB109" s="113"/>
      <c r="KNC109" s="113"/>
      <c r="KND109" s="113"/>
      <c r="KNE109" s="113"/>
      <c r="KNF109" s="113"/>
      <c r="KNG109" s="113"/>
      <c r="KNH109" s="113"/>
      <c r="KNI109" s="113"/>
      <c r="KNJ109" s="113"/>
      <c r="KNK109" s="113"/>
      <c r="KNL109" s="113"/>
      <c r="KNM109" s="113"/>
      <c r="KNN109" s="113"/>
      <c r="KNO109" s="113"/>
      <c r="KNP109" s="113"/>
      <c r="KNQ109" s="113"/>
      <c r="KNR109" s="113"/>
      <c r="KNS109" s="113"/>
      <c r="KNT109" s="113"/>
      <c r="KNU109" s="113"/>
      <c r="KNV109" s="113"/>
      <c r="KNW109" s="113"/>
      <c r="KNX109" s="113"/>
      <c r="KNY109" s="113"/>
      <c r="KNZ109" s="113"/>
      <c r="KOA109" s="113"/>
      <c r="KOB109" s="113"/>
      <c r="KOC109" s="113"/>
      <c r="KOD109" s="113"/>
      <c r="KOE109" s="113"/>
      <c r="KOF109" s="113"/>
      <c r="KOG109" s="113"/>
      <c r="KOH109" s="113"/>
      <c r="KOI109" s="113"/>
      <c r="KOJ109" s="113"/>
      <c r="KOK109" s="113"/>
      <c r="KOL109" s="113"/>
      <c r="KOM109" s="113"/>
      <c r="KON109" s="113"/>
      <c r="KOO109" s="113"/>
      <c r="KOP109" s="113"/>
      <c r="KOQ109" s="113"/>
      <c r="KOR109" s="113"/>
      <c r="KOS109" s="113"/>
      <c r="KOT109" s="113"/>
      <c r="KOU109" s="113"/>
      <c r="KOV109" s="113"/>
      <c r="KOW109" s="113"/>
      <c r="KOX109" s="113"/>
      <c r="KOY109" s="113"/>
      <c r="KOZ109" s="113"/>
      <c r="KPA109" s="113"/>
      <c r="KPB109" s="113"/>
      <c r="KPC109" s="113"/>
      <c r="KPD109" s="113"/>
      <c r="KPE109" s="113"/>
      <c r="KPF109" s="113"/>
      <c r="KPG109" s="113"/>
      <c r="KPH109" s="113"/>
      <c r="KPI109" s="113"/>
      <c r="KPJ109" s="113"/>
      <c r="KPK109" s="113"/>
      <c r="KPL109" s="113"/>
      <c r="KPM109" s="113"/>
      <c r="KPN109" s="113"/>
      <c r="KPO109" s="113"/>
      <c r="KPP109" s="113"/>
      <c r="KPQ109" s="113"/>
      <c r="KPR109" s="113"/>
      <c r="KPS109" s="113"/>
      <c r="KPT109" s="113"/>
      <c r="KPU109" s="113"/>
      <c r="KPV109" s="113"/>
      <c r="KPW109" s="113"/>
      <c r="KPX109" s="113"/>
      <c r="KPY109" s="113"/>
      <c r="KPZ109" s="113"/>
      <c r="KQA109" s="113"/>
      <c r="KQB109" s="113"/>
      <c r="KQC109" s="113"/>
      <c r="KQD109" s="113"/>
      <c r="KQE109" s="113"/>
      <c r="KQF109" s="113"/>
      <c r="KQG109" s="113"/>
      <c r="KQH109" s="113"/>
      <c r="KQI109" s="113"/>
      <c r="KQJ109" s="113"/>
      <c r="KQK109" s="113"/>
      <c r="KQL109" s="113"/>
      <c r="KQM109" s="113"/>
      <c r="KQN109" s="113"/>
      <c r="KQO109" s="113"/>
      <c r="KQP109" s="113"/>
      <c r="KQQ109" s="113"/>
      <c r="KQR109" s="113"/>
      <c r="KQS109" s="113"/>
      <c r="KQT109" s="113"/>
      <c r="KQU109" s="113"/>
      <c r="KQV109" s="113"/>
      <c r="KQW109" s="113"/>
      <c r="KQX109" s="113"/>
      <c r="KQY109" s="113"/>
      <c r="KQZ109" s="113"/>
      <c r="KRA109" s="113"/>
      <c r="KRB109" s="113"/>
      <c r="KRC109" s="113"/>
      <c r="KRD109" s="113"/>
      <c r="KRE109" s="113"/>
      <c r="KRF109" s="113"/>
      <c r="KRG109" s="113"/>
      <c r="KRH109" s="113"/>
      <c r="KRI109" s="113"/>
      <c r="KRJ109" s="113"/>
      <c r="KRK109" s="113"/>
      <c r="KRL109" s="113"/>
      <c r="KRM109" s="113"/>
      <c r="KRN109" s="113"/>
      <c r="KRO109" s="113"/>
      <c r="KRP109" s="113"/>
      <c r="KRQ109" s="113"/>
      <c r="KRR109" s="113"/>
      <c r="KRS109" s="113"/>
      <c r="KRT109" s="113"/>
      <c r="KRU109" s="113"/>
      <c r="KRV109" s="113"/>
      <c r="KRW109" s="113"/>
      <c r="KRX109" s="113"/>
      <c r="KRY109" s="113"/>
      <c r="KRZ109" s="113"/>
      <c r="KSA109" s="113"/>
      <c r="KSB109" s="113"/>
      <c r="KSC109" s="113"/>
      <c r="KSD109" s="113"/>
      <c r="KSE109" s="113"/>
      <c r="KSF109" s="113"/>
      <c r="KSG109" s="113"/>
      <c r="KSH109" s="113"/>
      <c r="KSI109" s="113"/>
      <c r="KSJ109" s="113"/>
      <c r="KSK109" s="113"/>
      <c r="KSL109" s="113"/>
      <c r="KSM109" s="113"/>
      <c r="KSN109" s="113"/>
      <c r="KSO109" s="113"/>
      <c r="KSP109" s="113"/>
      <c r="KSQ109" s="113"/>
      <c r="KSR109" s="113"/>
      <c r="KSS109" s="113"/>
      <c r="KST109" s="113"/>
      <c r="KSU109" s="113"/>
      <c r="KSV109" s="113"/>
      <c r="KSW109" s="113"/>
      <c r="KSX109" s="113"/>
      <c r="KSY109" s="113"/>
      <c r="KSZ109" s="113"/>
      <c r="KTA109" s="113"/>
      <c r="KTB109" s="113"/>
      <c r="KTC109" s="113"/>
      <c r="KTD109" s="113"/>
      <c r="KTE109" s="113"/>
      <c r="KTF109" s="113"/>
      <c r="KTG109" s="113"/>
      <c r="KTH109" s="113"/>
      <c r="KTI109" s="113"/>
      <c r="KTJ109" s="113"/>
      <c r="KTK109" s="113"/>
      <c r="KTL109" s="113"/>
      <c r="KTM109" s="113"/>
      <c r="KTN109" s="113"/>
      <c r="KTO109" s="113"/>
      <c r="KTP109" s="113"/>
      <c r="KTQ109" s="113"/>
      <c r="KTR109" s="113"/>
      <c r="KTS109" s="113"/>
      <c r="KTT109" s="113"/>
      <c r="KTU109" s="113"/>
      <c r="KTV109" s="113"/>
      <c r="KTW109" s="113"/>
      <c r="KTX109" s="113"/>
      <c r="KTY109" s="113"/>
      <c r="KTZ109" s="113"/>
      <c r="KUA109" s="113"/>
      <c r="KUB109" s="113"/>
      <c r="KUC109" s="113"/>
      <c r="KUD109" s="113"/>
      <c r="KUE109" s="113"/>
      <c r="KUF109" s="113"/>
      <c r="KUG109" s="113"/>
      <c r="KUH109" s="113"/>
      <c r="KUI109" s="113"/>
      <c r="KUJ109" s="113"/>
      <c r="KUK109" s="113"/>
      <c r="KUL109" s="113"/>
      <c r="KUM109" s="113"/>
      <c r="KUN109" s="113"/>
      <c r="KUO109" s="113"/>
      <c r="KUP109" s="113"/>
      <c r="KUQ109" s="113"/>
      <c r="KUR109" s="113"/>
      <c r="KUS109" s="113"/>
      <c r="KUT109" s="113"/>
      <c r="KUU109" s="113"/>
      <c r="KUV109" s="113"/>
      <c r="KUW109" s="113"/>
      <c r="KUX109" s="113"/>
      <c r="KUY109" s="113"/>
      <c r="KUZ109" s="113"/>
      <c r="KVA109" s="113"/>
      <c r="KVB109" s="113"/>
      <c r="KVC109" s="113"/>
      <c r="KVD109" s="113"/>
      <c r="KVE109" s="113"/>
      <c r="KVF109" s="113"/>
      <c r="KVG109" s="113"/>
      <c r="KVH109" s="113"/>
      <c r="KVI109" s="113"/>
      <c r="KVJ109" s="113"/>
      <c r="KVK109" s="113"/>
      <c r="KVL109" s="113"/>
      <c r="KVM109" s="113"/>
      <c r="KVN109" s="113"/>
      <c r="KVO109" s="113"/>
      <c r="KVP109" s="113"/>
      <c r="KVQ109" s="113"/>
      <c r="KVR109" s="113"/>
      <c r="KVS109" s="113"/>
      <c r="KVT109" s="113"/>
      <c r="KVU109" s="113"/>
      <c r="KVV109" s="113"/>
      <c r="KVW109" s="113"/>
      <c r="KVX109" s="113"/>
      <c r="KVY109" s="113"/>
      <c r="KVZ109" s="113"/>
      <c r="KWA109" s="113"/>
      <c r="KWB109" s="113"/>
      <c r="KWC109" s="113"/>
      <c r="KWD109" s="113"/>
      <c r="KWE109" s="113"/>
      <c r="KWF109" s="113"/>
      <c r="KWG109" s="113"/>
      <c r="KWH109" s="113"/>
      <c r="KWI109" s="113"/>
      <c r="KWJ109" s="113"/>
      <c r="KWK109" s="113"/>
      <c r="KWL109" s="113"/>
      <c r="KWM109" s="113"/>
      <c r="KWN109" s="113"/>
      <c r="KWO109" s="113"/>
      <c r="KWP109" s="113"/>
      <c r="KWQ109" s="113"/>
      <c r="KWR109" s="113"/>
      <c r="KWS109" s="113"/>
      <c r="KWT109" s="113"/>
      <c r="KWU109" s="113"/>
      <c r="KWV109" s="113"/>
      <c r="KWW109" s="113"/>
      <c r="KWX109" s="113"/>
      <c r="KWY109" s="113"/>
      <c r="KWZ109" s="113"/>
      <c r="KXA109" s="113"/>
      <c r="KXB109" s="113"/>
      <c r="KXC109" s="113"/>
      <c r="KXD109" s="113"/>
      <c r="KXE109" s="113"/>
      <c r="KXF109" s="113"/>
      <c r="KXG109" s="113"/>
      <c r="KXH109" s="113"/>
      <c r="KXI109" s="113"/>
      <c r="KXJ109" s="113"/>
      <c r="KXK109" s="113"/>
      <c r="KXL109" s="113"/>
      <c r="KXM109" s="113"/>
      <c r="KXN109" s="113"/>
      <c r="KXO109" s="113"/>
      <c r="KXP109" s="113"/>
      <c r="KXQ109" s="113"/>
      <c r="KXR109" s="113"/>
      <c r="KXS109" s="113"/>
      <c r="KXT109" s="113"/>
      <c r="KXU109" s="113"/>
      <c r="KXV109" s="113"/>
      <c r="KXW109" s="113"/>
      <c r="KXX109" s="113"/>
      <c r="KXY109" s="113"/>
      <c r="KXZ109" s="113"/>
      <c r="KYA109" s="113"/>
      <c r="KYB109" s="113"/>
      <c r="KYC109" s="113"/>
      <c r="KYD109" s="113"/>
      <c r="KYE109" s="113"/>
      <c r="KYF109" s="113"/>
      <c r="KYG109" s="113"/>
      <c r="KYH109" s="113"/>
      <c r="KYI109" s="113"/>
      <c r="KYJ109" s="113"/>
      <c r="KYK109" s="113"/>
      <c r="KYL109" s="113"/>
      <c r="KYM109" s="113"/>
      <c r="KYN109" s="113"/>
      <c r="KYO109" s="113"/>
      <c r="KYP109" s="113"/>
      <c r="KYQ109" s="113"/>
      <c r="KYR109" s="113"/>
      <c r="KYS109" s="113"/>
      <c r="KYT109" s="113"/>
      <c r="KYU109" s="113"/>
      <c r="KYV109" s="113"/>
      <c r="KYW109" s="113"/>
      <c r="KYX109" s="113"/>
      <c r="KYY109" s="113"/>
      <c r="KYZ109" s="113"/>
      <c r="KZA109" s="113"/>
      <c r="KZB109" s="113"/>
      <c r="KZC109" s="113"/>
      <c r="KZD109" s="113"/>
      <c r="KZE109" s="113"/>
      <c r="KZF109" s="113"/>
      <c r="KZG109" s="113"/>
      <c r="KZH109" s="113"/>
      <c r="KZI109" s="113"/>
      <c r="KZJ109" s="113"/>
      <c r="KZK109" s="113"/>
      <c r="KZL109" s="113"/>
      <c r="KZM109" s="113"/>
      <c r="KZN109" s="113"/>
      <c r="KZO109" s="113"/>
      <c r="KZP109" s="113"/>
      <c r="KZQ109" s="113"/>
      <c r="KZR109" s="113"/>
      <c r="KZS109" s="113"/>
      <c r="KZT109" s="113"/>
      <c r="KZU109" s="113"/>
      <c r="KZV109" s="113"/>
      <c r="KZW109" s="113"/>
      <c r="KZX109" s="113"/>
      <c r="KZY109" s="113"/>
      <c r="KZZ109" s="113"/>
      <c r="LAA109" s="113"/>
      <c r="LAB109" s="113"/>
      <c r="LAC109" s="113"/>
      <c r="LAD109" s="113"/>
      <c r="LAE109" s="113"/>
      <c r="LAF109" s="113"/>
      <c r="LAG109" s="113"/>
      <c r="LAH109" s="113"/>
      <c r="LAI109" s="113"/>
      <c r="LAJ109" s="113"/>
      <c r="LAK109" s="113"/>
      <c r="LAL109" s="113"/>
      <c r="LAM109" s="113"/>
      <c r="LAN109" s="113"/>
      <c r="LAO109" s="113"/>
      <c r="LAP109" s="113"/>
      <c r="LAQ109" s="113"/>
      <c r="LAR109" s="113"/>
      <c r="LAS109" s="113"/>
      <c r="LAT109" s="113"/>
      <c r="LAU109" s="113"/>
      <c r="LAV109" s="113"/>
      <c r="LAW109" s="113"/>
      <c r="LAX109" s="113"/>
      <c r="LAY109" s="113"/>
      <c r="LAZ109" s="113"/>
      <c r="LBA109" s="113"/>
      <c r="LBB109" s="113"/>
      <c r="LBC109" s="113"/>
      <c r="LBD109" s="113"/>
      <c r="LBE109" s="113"/>
      <c r="LBF109" s="113"/>
      <c r="LBG109" s="113"/>
      <c r="LBH109" s="113"/>
      <c r="LBI109" s="113"/>
      <c r="LBJ109" s="113"/>
      <c r="LBK109" s="113"/>
      <c r="LBL109" s="113"/>
      <c r="LBM109" s="113"/>
      <c r="LBN109" s="113"/>
      <c r="LBO109" s="113"/>
      <c r="LBP109" s="113"/>
      <c r="LBQ109" s="113"/>
      <c r="LBR109" s="113"/>
      <c r="LBS109" s="113"/>
      <c r="LBT109" s="113"/>
      <c r="LBU109" s="113"/>
      <c r="LBV109" s="113"/>
      <c r="LBW109" s="113"/>
      <c r="LBX109" s="113"/>
      <c r="LBY109" s="113"/>
      <c r="LBZ109" s="113"/>
      <c r="LCA109" s="113"/>
      <c r="LCB109" s="113"/>
      <c r="LCC109" s="113"/>
      <c r="LCD109" s="113"/>
      <c r="LCE109" s="113"/>
      <c r="LCF109" s="113"/>
      <c r="LCG109" s="113"/>
      <c r="LCH109" s="113"/>
      <c r="LCI109" s="113"/>
      <c r="LCJ109" s="113"/>
      <c r="LCK109" s="113"/>
      <c r="LCL109" s="113"/>
      <c r="LCM109" s="113"/>
      <c r="LCN109" s="113"/>
      <c r="LCO109" s="113"/>
      <c r="LCP109" s="113"/>
      <c r="LCQ109" s="113"/>
      <c r="LCR109" s="113"/>
      <c r="LCS109" s="113"/>
      <c r="LCT109" s="113"/>
      <c r="LCU109" s="113"/>
      <c r="LCV109" s="113"/>
      <c r="LCW109" s="113"/>
      <c r="LCX109" s="113"/>
      <c r="LCY109" s="113"/>
      <c r="LCZ109" s="113"/>
      <c r="LDA109" s="113"/>
      <c r="LDB109" s="113"/>
      <c r="LDC109" s="113"/>
      <c r="LDD109" s="113"/>
      <c r="LDE109" s="113"/>
      <c r="LDF109" s="113"/>
      <c r="LDG109" s="113"/>
      <c r="LDH109" s="113"/>
      <c r="LDI109" s="113"/>
      <c r="LDJ109" s="113"/>
      <c r="LDK109" s="113"/>
      <c r="LDL109" s="113"/>
      <c r="LDM109" s="113"/>
      <c r="LDN109" s="113"/>
      <c r="LDO109" s="113"/>
      <c r="LDP109" s="113"/>
      <c r="LDQ109" s="113"/>
      <c r="LDR109" s="113"/>
      <c r="LDS109" s="113"/>
      <c r="LDT109" s="113"/>
      <c r="LDU109" s="113"/>
      <c r="LDV109" s="113"/>
      <c r="LDW109" s="113"/>
      <c r="LDX109" s="113"/>
      <c r="LDY109" s="113"/>
      <c r="LDZ109" s="113"/>
      <c r="LEA109" s="113"/>
      <c r="LEB109" s="113"/>
      <c r="LEC109" s="113"/>
      <c r="LED109" s="113"/>
      <c r="LEE109" s="113"/>
      <c r="LEF109" s="113"/>
      <c r="LEG109" s="113"/>
      <c r="LEH109" s="113"/>
      <c r="LEI109" s="113"/>
      <c r="LEJ109" s="113"/>
      <c r="LEK109" s="113"/>
      <c r="LEL109" s="113"/>
      <c r="LEM109" s="113"/>
      <c r="LEN109" s="113"/>
      <c r="LEO109" s="113"/>
      <c r="LEP109" s="113"/>
      <c r="LEQ109" s="113"/>
      <c r="LER109" s="113"/>
      <c r="LES109" s="113"/>
      <c r="LET109" s="113"/>
      <c r="LEU109" s="113"/>
      <c r="LEV109" s="113"/>
      <c r="LEW109" s="113"/>
      <c r="LEX109" s="113"/>
      <c r="LEY109" s="113"/>
      <c r="LEZ109" s="113"/>
      <c r="LFA109" s="113"/>
      <c r="LFB109" s="113"/>
      <c r="LFC109" s="113"/>
      <c r="LFD109" s="113"/>
      <c r="LFE109" s="113"/>
      <c r="LFF109" s="113"/>
      <c r="LFG109" s="113"/>
      <c r="LFH109" s="113"/>
      <c r="LFI109" s="113"/>
      <c r="LFJ109" s="113"/>
      <c r="LFK109" s="113"/>
      <c r="LFL109" s="113"/>
      <c r="LFM109" s="113"/>
      <c r="LFN109" s="113"/>
      <c r="LFO109" s="113"/>
      <c r="LFP109" s="113"/>
      <c r="LFQ109" s="113"/>
      <c r="LFR109" s="113"/>
      <c r="LFS109" s="113"/>
      <c r="LFT109" s="113"/>
      <c r="LFU109" s="113"/>
      <c r="LFV109" s="113"/>
      <c r="LFW109" s="113"/>
      <c r="LFX109" s="113"/>
      <c r="LFY109" s="113"/>
      <c r="LFZ109" s="113"/>
      <c r="LGA109" s="113"/>
      <c r="LGB109" s="113"/>
      <c r="LGC109" s="113"/>
      <c r="LGD109" s="113"/>
      <c r="LGE109" s="113"/>
      <c r="LGF109" s="113"/>
      <c r="LGG109" s="113"/>
      <c r="LGH109" s="113"/>
      <c r="LGI109" s="113"/>
      <c r="LGJ109" s="113"/>
      <c r="LGK109" s="113"/>
      <c r="LGL109" s="113"/>
      <c r="LGM109" s="113"/>
      <c r="LGN109" s="113"/>
      <c r="LGO109" s="113"/>
      <c r="LGP109" s="113"/>
      <c r="LGQ109" s="113"/>
      <c r="LGR109" s="113"/>
      <c r="LGS109" s="113"/>
      <c r="LGT109" s="113"/>
      <c r="LGU109" s="113"/>
      <c r="LGV109" s="113"/>
      <c r="LGW109" s="113"/>
      <c r="LGX109" s="113"/>
      <c r="LGY109" s="113"/>
      <c r="LGZ109" s="113"/>
      <c r="LHA109" s="113"/>
      <c r="LHB109" s="113"/>
      <c r="LHC109" s="113"/>
      <c r="LHD109" s="113"/>
      <c r="LHE109" s="113"/>
      <c r="LHF109" s="113"/>
      <c r="LHG109" s="113"/>
      <c r="LHH109" s="113"/>
      <c r="LHI109" s="113"/>
      <c r="LHJ109" s="113"/>
      <c r="LHK109" s="113"/>
      <c r="LHL109" s="113"/>
      <c r="LHM109" s="113"/>
      <c r="LHN109" s="113"/>
      <c r="LHO109" s="113"/>
      <c r="LHP109" s="113"/>
      <c r="LHQ109" s="113"/>
      <c r="LHR109" s="113"/>
      <c r="LHS109" s="113"/>
      <c r="LHT109" s="113"/>
      <c r="LHU109" s="113"/>
      <c r="LHV109" s="113"/>
      <c r="LHW109" s="113"/>
      <c r="LHX109" s="113"/>
      <c r="LHY109" s="113"/>
      <c r="LHZ109" s="113"/>
      <c r="LIA109" s="113"/>
      <c r="LIB109" s="113"/>
      <c r="LIC109" s="113"/>
      <c r="LID109" s="113"/>
      <c r="LIE109" s="113"/>
      <c r="LIF109" s="113"/>
      <c r="LIG109" s="113"/>
      <c r="LIH109" s="113"/>
      <c r="LII109" s="113"/>
      <c r="LIJ109" s="113"/>
      <c r="LIK109" s="113"/>
      <c r="LIL109" s="113"/>
      <c r="LIM109" s="113"/>
      <c r="LIN109" s="113"/>
      <c r="LIO109" s="113"/>
      <c r="LIP109" s="113"/>
      <c r="LIQ109" s="113"/>
      <c r="LIR109" s="113"/>
      <c r="LIS109" s="113"/>
      <c r="LIT109" s="113"/>
      <c r="LIU109" s="113"/>
      <c r="LIV109" s="113"/>
      <c r="LIW109" s="113"/>
      <c r="LIX109" s="113"/>
      <c r="LIY109" s="113"/>
      <c r="LIZ109" s="113"/>
      <c r="LJA109" s="113"/>
      <c r="LJB109" s="113"/>
      <c r="LJC109" s="113"/>
      <c r="LJD109" s="113"/>
      <c r="LJE109" s="113"/>
      <c r="LJF109" s="113"/>
      <c r="LJG109" s="113"/>
      <c r="LJH109" s="113"/>
      <c r="LJI109" s="113"/>
      <c r="LJJ109" s="113"/>
      <c r="LJK109" s="113"/>
      <c r="LJL109" s="113"/>
      <c r="LJM109" s="113"/>
      <c r="LJN109" s="113"/>
      <c r="LJO109" s="113"/>
      <c r="LJP109" s="113"/>
      <c r="LJQ109" s="113"/>
      <c r="LJR109" s="113"/>
      <c r="LJS109" s="113"/>
      <c r="LJT109" s="113"/>
      <c r="LJU109" s="113"/>
      <c r="LJV109" s="113"/>
      <c r="LJW109" s="113"/>
      <c r="LJX109" s="113"/>
      <c r="LJY109" s="113"/>
      <c r="LJZ109" s="113"/>
      <c r="LKA109" s="113"/>
      <c r="LKB109" s="113"/>
      <c r="LKC109" s="113"/>
      <c r="LKD109" s="113"/>
      <c r="LKE109" s="113"/>
      <c r="LKF109" s="113"/>
      <c r="LKG109" s="113"/>
      <c r="LKH109" s="113"/>
      <c r="LKI109" s="113"/>
      <c r="LKJ109" s="113"/>
      <c r="LKK109" s="113"/>
      <c r="LKL109" s="113"/>
      <c r="LKM109" s="113"/>
      <c r="LKN109" s="113"/>
      <c r="LKO109" s="113"/>
      <c r="LKP109" s="113"/>
      <c r="LKQ109" s="113"/>
      <c r="LKR109" s="113"/>
      <c r="LKS109" s="113"/>
      <c r="LKT109" s="113"/>
      <c r="LKU109" s="113"/>
      <c r="LKV109" s="113"/>
      <c r="LKW109" s="113"/>
      <c r="LKX109" s="113"/>
      <c r="LKY109" s="113"/>
      <c r="LKZ109" s="113"/>
      <c r="LLA109" s="113"/>
      <c r="LLB109" s="113"/>
      <c r="LLC109" s="113"/>
      <c r="LLD109" s="113"/>
      <c r="LLE109" s="113"/>
      <c r="LLF109" s="113"/>
      <c r="LLG109" s="113"/>
      <c r="LLH109" s="113"/>
      <c r="LLI109" s="113"/>
      <c r="LLJ109" s="113"/>
      <c r="LLK109" s="113"/>
      <c r="LLL109" s="113"/>
      <c r="LLM109" s="113"/>
      <c r="LLN109" s="113"/>
      <c r="LLO109" s="113"/>
      <c r="LLP109" s="113"/>
      <c r="LLQ109" s="113"/>
      <c r="LLR109" s="113"/>
      <c r="LLS109" s="113"/>
      <c r="LLT109" s="113"/>
      <c r="LLU109" s="113"/>
      <c r="LLV109" s="113"/>
      <c r="LLW109" s="113"/>
      <c r="LLX109" s="113"/>
      <c r="LLY109" s="113"/>
      <c r="LLZ109" s="113"/>
      <c r="LMA109" s="113"/>
      <c r="LMB109" s="113"/>
      <c r="LMC109" s="113"/>
      <c r="LMD109" s="113"/>
      <c r="LME109" s="113"/>
      <c r="LMF109" s="113"/>
      <c r="LMG109" s="113"/>
      <c r="LMH109" s="113"/>
      <c r="LMI109" s="113"/>
      <c r="LMJ109" s="113"/>
      <c r="LMK109" s="113"/>
      <c r="LML109" s="113"/>
      <c r="LMM109" s="113"/>
      <c r="LMN109" s="113"/>
      <c r="LMO109" s="113"/>
      <c r="LMP109" s="113"/>
      <c r="LMQ109" s="113"/>
      <c r="LMR109" s="113"/>
      <c r="LMS109" s="113"/>
      <c r="LMT109" s="113"/>
      <c r="LMU109" s="113"/>
      <c r="LMV109" s="113"/>
      <c r="LMW109" s="113"/>
      <c r="LMX109" s="113"/>
      <c r="LMY109" s="113"/>
      <c r="LMZ109" s="113"/>
      <c r="LNA109" s="113"/>
      <c r="LNB109" s="113"/>
      <c r="LNC109" s="113"/>
      <c r="LND109" s="113"/>
      <c r="LNE109" s="113"/>
      <c r="LNF109" s="113"/>
      <c r="LNG109" s="113"/>
      <c r="LNH109" s="113"/>
      <c r="LNI109" s="113"/>
      <c r="LNJ109" s="113"/>
      <c r="LNK109" s="113"/>
      <c r="LNL109" s="113"/>
      <c r="LNM109" s="113"/>
      <c r="LNN109" s="113"/>
      <c r="LNO109" s="113"/>
      <c r="LNP109" s="113"/>
      <c r="LNQ109" s="113"/>
      <c r="LNR109" s="113"/>
      <c r="LNS109" s="113"/>
      <c r="LNT109" s="113"/>
      <c r="LNU109" s="113"/>
      <c r="LNV109" s="113"/>
      <c r="LNW109" s="113"/>
      <c r="LNX109" s="113"/>
      <c r="LNY109" s="113"/>
      <c r="LNZ109" s="113"/>
      <c r="LOA109" s="113"/>
      <c r="LOB109" s="113"/>
      <c r="LOC109" s="113"/>
      <c r="LOD109" s="113"/>
      <c r="LOE109" s="113"/>
      <c r="LOF109" s="113"/>
      <c r="LOG109" s="113"/>
      <c r="LOH109" s="113"/>
      <c r="LOI109" s="113"/>
      <c r="LOJ109" s="113"/>
      <c r="LOK109" s="113"/>
      <c r="LOL109" s="113"/>
      <c r="LOM109" s="113"/>
      <c r="LON109" s="113"/>
      <c r="LOO109" s="113"/>
      <c r="LOP109" s="113"/>
      <c r="LOQ109" s="113"/>
      <c r="LOR109" s="113"/>
      <c r="LOS109" s="113"/>
      <c r="LOT109" s="113"/>
      <c r="LOU109" s="113"/>
      <c r="LOV109" s="113"/>
      <c r="LOW109" s="113"/>
      <c r="LOX109" s="113"/>
      <c r="LOY109" s="113"/>
      <c r="LOZ109" s="113"/>
      <c r="LPA109" s="113"/>
      <c r="LPB109" s="113"/>
      <c r="LPC109" s="113"/>
      <c r="LPD109" s="113"/>
      <c r="LPE109" s="113"/>
      <c r="LPF109" s="113"/>
      <c r="LPG109" s="113"/>
      <c r="LPH109" s="113"/>
      <c r="LPI109" s="113"/>
      <c r="LPJ109" s="113"/>
      <c r="LPK109" s="113"/>
      <c r="LPL109" s="113"/>
      <c r="LPM109" s="113"/>
      <c r="LPN109" s="113"/>
      <c r="LPO109" s="113"/>
      <c r="LPP109" s="113"/>
      <c r="LPQ109" s="113"/>
      <c r="LPR109" s="113"/>
      <c r="LPS109" s="113"/>
      <c r="LPT109" s="113"/>
      <c r="LPU109" s="113"/>
      <c r="LPV109" s="113"/>
      <c r="LPW109" s="113"/>
      <c r="LPX109" s="113"/>
      <c r="LPY109" s="113"/>
      <c r="LPZ109" s="113"/>
      <c r="LQA109" s="113"/>
      <c r="LQB109" s="113"/>
      <c r="LQC109" s="113"/>
      <c r="LQD109" s="113"/>
      <c r="LQE109" s="113"/>
      <c r="LQF109" s="113"/>
      <c r="LQG109" s="113"/>
      <c r="LQH109" s="113"/>
      <c r="LQI109" s="113"/>
      <c r="LQJ109" s="113"/>
      <c r="LQK109" s="113"/>
      <c r="LQL109" s="113"/>
      <c r="LQM109" s="113"/>
      <c r="LQN109" s="113"/>
      <c r="LQO109" s="113"/>
      <c r="LQP109" s="113"/>
      <c r="LQQ109" s="113"/>
      <c r="LQR109" s="113"/>
      <c r="LQS109" s="113"/>
      <c r="LQT109" s="113"/>
      <c r="LQU109" s="113"/>
      <c r="LQV109" s="113"/>
      <c r="LQW109" s="113"/>
      <c r="LQX109" s="113"/>
      <c r="LQY109" s="113"/>
      <c r="LQZ109" s="113"/>
      <c r="LRA109" s="113"/>
      <c r="LRB109" s="113"/>
      <c r="LRC109" s="113"/>
      <c r="LRD109" s="113"/>
      <c r="LRE109" s="113"/>
      <c r="LRF109" s="113"/>
      <c r="LRG109" s="113"/>
      <c r="LRH109" s="113"/>
      <c r="LRI109" s="113"/>
      <c r="LRJ109" s="113"/>
      <c r="LRK109" s="113"/>
      <c r="LRL109" s="113"/>
      <c r="LRM109" s="113"/>
      <c r="LRN109" s="113"/>
      <c r="LRO109" s="113"/>
      <c r="LRP109" s="113"/>
      <c r="LRQ109" s="113"/>
      <c r="LRR109" s="113"/>
      <c r="LRS109" s="113"/>
      <c r="LRT109" s="113"/>
      <c r="LRU109" s="113"/>
      <c r="LRV109" s="113"/>
      <c r="LRW109" s="113"/>
      <c r="LRX109" s="113"/>
      <c r="LRY109" s="113"/>
      <c r="LRZ109" s="113"/>
      <c r="LSA109" s="113"/>
      <c r="LSB109" s="113"/>
      <c r="LSC109" s="113"/>
      <c r="LSD109" s="113"/>
      <c r="LSE109" s="113"/>
      <c r="LSF109" s="113"/>
      <c r="LSG109" s="113"/>
      <c r="LSH109" s="113"/>
      <c r="LSI109" s="113"/>
      <c r="LSJ109" s="113"/>
      <c r="LSK109" s="113"/>
      <c r="LSL109" s="113"/>
      <c r="LSM109" s="113"/>
      <c r="LSN109" s="113"/>
      <c r="LSO109" s="113"/>
      <c r="LSP109" s="113"/>
      <c r="LSQ109" s="113"/>
      <c r="LSR109" s="113"/>
      <c r="LSS109" s="113"/>
      <c r="LST109" s="113"/>
      <c r="LSU109" s="113"/>
      <c r="LSV109" s="113"/>
      <c r="LSW109" s="113"/>
      <c r="LSX109" s="113"/>
      <c r="LSY109" s="113"/>
      <c r="LSZ109" s="113"/>
      <c r="LTA109" s="113"/>
      <c r="LTB109" s="113"/>
      <c r="LTC109" s="113"/>
      <c r="LTD109" s="113"/>
      <c r="LTE109" s="113"/>
      <c r="LTF109" s="113"/>
      <c r="LTG109" s="113"/>
      <c r="LTH109" s="113"/>
      <c r="LTI109" s="113"/>
      <c r="LTJ109" s="113"/>
      <c r="LTK109" s="113"/>
      <c r="LTL109" s="113"/>
      <c r="LTM109" s="113"/>
      <c r="LTN109" s="113"/>
      <c r="LTO109" s="113"/>
      <c r="LTP109" s="113"/>
      <c r="LTQ109" s="113"/>
      <c r="LTR109" s="113"/>
      <c r="LTS109" s="113"/>
      <c r="LTT109" s="113"/>
      <c r="LTU109" s="113"/>
      <c r="LTV109" s="113"/>
      <c r="LTW109" s="113"/>
      <c r="LTX109" s="113"/>
      <c r="LTY109" s="113"/>
      <c r="LTZ109" s="113"/>
      <c r="LUA109" s="113"/>
      <c r="LUB109" s="113"/>
      <c r="LUC109" s="113"/>
      <c r="LUD109" s="113"/>
      <c r="LUE109" s="113"/>
      <c r="LUF109" s="113"/>
      <c r="LUG109" s="113"/>
      <c r="LUH109" s="113"/>
      <c r="LUI109" s="113"/>
      <c r="LUJ109" s="113"/>
      <c r="LUK109" s="113"/>
      <c r="LUL109" s="113"/>
      <c r="LUM109" s="113"/>
      <c r="LUN109" s="113"/>
      <c r="LUO109" s="113"/>
      <c r="LUP109" s="113"/>
      <c r="LUQ109" s="113"/>
      <c r="LUR109" s="113"/>
      <c r="LUS109" s="113"/>
      <c r="LUT109" s="113"/>
      <c r="LUU109" s="113"/>
      <c r="LUV109" s="113"/>
      <c r="LUW109" s="113"/>
      <c r="LUX109" s="113"/>
      <c r="LUY109" s="113"/>
      <c r="LUZ109" s="113"/>
      <c r="LVA109" s="113"/>
      <c r="LVB109" s="113"/>
      <c r="LVC109" s="113"/>
      <c r="LVD109" s="113"/>
      <c r="LVE109" s="113"/>
      <c r="LVF109" s="113"/>
      <c r="LVG109" s="113"/>
      <c r="LVH109" s="113"/>
      <c r="LVI109" s="113"/>
      <c r="LVJ109" s="113"/>
      <c r="LVK109" s="113"/>
      <c r="LVL109" s="113"/>
      <c r="LVM109" s="113"/>
      <c r="LVN109" s="113"/>
      <c r="LVO109" s="113"/>
      <c r="LVP109" s="113"/>
      <c r="LVQ109" s="113"/>
      <c r="LVR109" s="113"/>
      <c r="LVS109" s="113"/>
      <c r="LVT109" s="113"/>
      <c r="LVU109" s="113"/>
      <c r="LVV109" s="113"/>
      <c r="LVW109" s="113"/>
      <c r="LVX109" s="113"/>
      <c r="LVY109" s="113"/>
      <c r="LVZ109" s="113"/>
      <c r="LWA109" s="113"/>
      <c r="LWB109" s="113"/>
      <c r="LWC109" s="113"/>
      <c r="LWD109" s="113"/>
      <c r="LWE109" s="113"/>
      <c r="LWF109" s="113"/>
      <c r="LWG109" s="113"/>
      <c r="LWH109" s="113"/>
      <c r="LWI109" s="113"/>
      <c r="LWJ109" s="113"/>
      <c r="LWK109" s="113"/>
      <c r="LWL109" s="113"/>
      <c r="LWM109" s="113"/>
      <c r="LWN109" s="113"/>
      <c r="LWO109" s="113"/>
      <c r="LWP109" s="113"/>
      <c r="LWQ109" s="113"/>
      <c r="LWR109" s="113"/>
      <c r="LWS109" s="113"/>
      <c r="LWT109" s="113"/>
      <c r="LWU109" s="113"/>
      <c r="LWV109" s="113"/>
      <c r="LWW109" s="113"/>
      <c r="LWX109" s="113"/>
      <c r="LWY109" s="113"/>
      <c r="LWZ109" s="113"/>
      <c r="LXA109" s="113"/>
      <c r="LXB109" s="113"/>
      <c r="LXC109" s="113"/>
      <c r="LXD109" s="113"/>
      <c r="LXE109" s="113"/>
      <c r="LXF109" s="113"/>
      <c r="LXG109" s="113"/>
      <c r="LXH109" s="113"/>
      <c r="LXI109" s="113"/>
      <c r="LXJ109" s="113"/>
      <c r="LXK109" s="113"/>
      <c r="LXL109" s="113"/>
      <c r="LXM109" s="113"/>
      <c r="LXN109" s="113"/>
      <c r="LXO109" s="113"/>
      <c r="LXP109" s="113"/>
      <c r="LXQ109" s="113"/>
      <c r="LXR109" s="113"/>
      <c r="LXS109" s="113"/>
      <c r="LXT109" s="113"/>
      <c r="LXU109" s="113"/>
      <c r="LXV109" s="113"/>
      <c r="LXW109" s="113"/>
      <c r="LXX109" s="113"/>
      <c r="LXY109" s="113"/>
      <c r="LXZ109" s="113"/>
      <c r="LYA109" s="113"/>
      <c r="LYB109" s="113"/>
      <c r="LYC109" s="113"/>
      <c r="LYD109" s="113"/>
      <c r="LYE109" s="113"/>
      <c r="LYF109" s="113"/>
      <c r="LYG109" s="113"/>
      <c r="LYH109" s="113"/>
      <c r="LYI109" s="113"/>
      <c r="LYJ109" s="113"/>
      <c r="LYK109" s="113"/>
      <c r="LYL109" s="113"/>
      <c r="LYM109" s="113"/>
      <c r="LYN109" s="113"/>
      <c r="LYO109" s="113"/>
      <c r="LYP109" s="113"/>
      <c r="LYQ109" s="113"/>
      <c r="LYR109" s="113"/>
      <c r="LYS109" s="113"/>
      <c r="LYT109" s="113"/>
      <c r="LYU109" s="113"/>
      <c r="LYV109" s="113"/>
      <c r="LYW109" s="113"/>
      <c r="LYX109" s="113"/>
      <c r="LYY109" s="113"/>
      <c r="LYZ109" s="113"/>
      <c r="LZA109" s="113"/>
      <c r="LZB109" s="113"/>
      <c r="LZC109" s="113"/>
      <c r="LZD109" s="113"/>
      <c r="LZE109" s="113"/>
      <c r="LZF109" s="113"/>
      <c r="LZG109" s="113"/>
      <c r="LZH109" s="113"/>
      <c r="LZI109" s="113"/>
      <c r="LZJ109" s="113"/>
      <c r="LZK109" s="113"/>
      <c r="LZL109" s="113"/>
      <c r="LZM109" s="113"/>
      <c r="LZN109" s="113"/>
      <c r="LZO109" s="113"/>
      <c r="LZP109" s="113"/>
      <c r="LZQ109" s="113"/>
      <c r="LZR109" s="113"/>
      <c r="LZS109" s="113"/>
      <c r="LZT109" s="113"/>
      <c r="LZU109" s="113"/>
      <c r="LZV109" s="113"/>
      <c r="LZW109" s="113"/>
      <c r="LZX109" s="113"/>
      <c r="LZY109" s="113"/>
      <c r="LZZ109" s="113"/>
      <c r="MAA109" s="113"/>
      <c r="MAB109" s="113"/>
      <c r="MAC109" s="113"/>
      <c r="MAD109" s="113"/>
      <c r="MAE109" s="113"/>
      <c r="MAF109" s="113"/>
      <c r="MAG109" s="113"/>
      <c r="MAH109" s="113"/>
      <c r="MAI109" s="113"/>
      <c r="MAJ109" s="113"/>
      <c r="MAK109" s="113"/>
      <c r="MAL109" s="113"/>
      <c r="MAM109" s="113"/>
      <c r="MAN109" s="113"/>
      <c r="MAO109" s="113"/>
      <c r="MAP109" s="113"/>
      <c r="MAQ109" s="113"/>
      <c r="MAR109" s="113"/>
      <c r="MAS109" s="113"/>
      <c r="MAT109" s="113"/>
      <c r="MAU109" s="113"/>
      <c r="MAV109" s="113"/>
      <c r="MAW109" s="113"/>
      <c r="MAX109" s="113"/>
      <c r="MAY109" s="113"/>
      <c r="MAZ109" s="113"/>
      <c r="MBA109" s="113"/>
      <c r="MBB109" s="113"/>
      <c r="MBC109" s="113"/>
      <c r="MBD109" s="113"/>
      <c r="MBE109" s="113"/>
      <c r="MBF109" s="113"/>
      <c r="MBG109" s="113"/>
      <c r="MBH109" s="113"/>
      <c r="MBI109" s="113"/>
      <c r="MBJ109" s="113"/>
      <c r="MBK109" s="113"/>
      <c r="MBL109" s="113"/>
      <c r="MBM109" s="113"/>
      <c r="MBN109" s="113"/>
      <c r="MBO109" s="113"/>
      <c r="MBP109" s="113"/>
      <c r="MBQ109" s="113"/>
      <c r="MBR109" s="113"/>
      <c r="MBS109" s="113"/>
      <c r="MBT109" s="113"/>
      <c r="MBU109" s="113"/>
      <c r="MBV109" s="113"/>
      <c r="MBW109" s="113"/>
      <c r="MBX109" s="113"/>
      <c r="MBY109" s="113"/>
      <c r="MBZ109" s="113"/>
      <c r="MCA109" s="113"/>
      <c r="MCB109" s="113"/>
      <c r="MCC109" s="113"/>
      <c r="MCD109" s="113"/>
      <c r="MCE109" s="113"/>
      <c r="MCF109" s="113"/>
      <c r="MCG109" s="113"/>
      <c r="MCH109" s="113"/>
      <c r="MCI109" s="113"/>
      <c r="MCJ109" s="113"/>
      <c r="MCK109" s="113"/>
      <c r="MCL109" s="113"/>
      <c r="MCM109" s="113"/>
      <c r="MCN109" s="113"/>
      <c r="MCO109" s="113"/>
      <c r="MCP109" s="113"/>
      <c r="MCQ109" s="113"/>
      <c r="MCR109" s="113"/>
      <c r="MCS109" s="113"/>
      <c r="MCT109" s="113"/>
      <c r="MCU109" s="113"/>
      <c r="MCV109" s="113"/>
      <c r="MCW109" s="113"/>
      <c r="MCX109" s="113"/>
      <c r="MCY109" s="113"/>
      <c r="MCZ109" s="113"/>
      <c r="MDA109" s="113"/>
      <c r="MDB109" s="113"/>
      <c r="MDC109" s="113"/>
      <c r="MDD109" s="113"/>
      <c r="MDE109" s="113"/>
      <c r="MDF109" s="113"/>
      <c r="MDG109" s="113"/>
      <c r="MDH109" s="113"/>
      <c r="MDI109" s="113"/>
      <c r="MDJ109" s="113"/>
      <c r="MDK109" s="113"/>
      <c r="MDL109" s="113"/>
      <c r="MDM109" s="113"/>
      <c r="MDN109" s="113"/>
      <c r="MDO109" s="113"/>
      <c r="MDP109" s="113"/>
      <c r="MDQ109" s="113"/>
      <c r="MDR109" s="113"/>
      <c r="MDS109" s="113"/>
      <c r="MDT109" s="113"/>
      <c r="MDU109" s="113"/>
      <c r="MDV109" s="113"/>
      <c r="MDW109" s="113"/>
      <c r="MDX109" s="113"/>
      <c r="MDY109" s="113"/>
      <c r="MDZ109" s="113"/>
      <c r="MEA109" s="113"/>
      <c r="MEB109" s="113"/>
      <c r="MEC109" s="113"/>
      <c r="MED109" s="113"/>
      <c r="MEE109" s="113"/>
      <c r="MEF109" s="113"/>
      <c r="MEG109" s="113"/>
      <c r="MEH109" s="113"/>
      <c r="MEI109" s="113"/>
      <c r="MEJ109" s="113"/>
      <c r="MEK109" s="113"/>
      <c r="MEL109" s="113"/>
      <c r="MEM109" s="113"/>
      <c r="MEN109" s="113"/>
      <c r="MEO109" s="113"/>
      <c r="MEP109" s="113"/>
      <c r="MEQ109" s="113"/>
      <c r="MER109" s="113"/>
      <c r="MES109" s="113"/>
      <c r="MET109" s="113"/>
      <c r="MEU109" s="113"/>
      <c r="MEV109" s="113"/>
      <c r="MEW109" s="113"/>
      <c r="MEX109" s="113"/>
      <c r="MEY109" s="113"/>
      <c r="MEZ109" s="113"/>
      <c r="MFA109" s="113"/>
      <c r="MFB109" s="113"/>
      <c r="MFC109" s="113"/>
      <c r="MFD109" s="113"/>
      <c r="MFE109" s="113"/>
      <c r="MFF109" s="113"/>
      <c r="MFG109" s="113"/>
      <c r="MFH109" s="113"/>
      <c r="MFI109" s="113"/>
      <c r="MFJ109" s="113"/>
      <c r="MFK109" s="113"/>
      <c r="MFL109" s="113"/>
      <c r="MFM109" s="113"/>
      <c r="MFN109" s="113"/>
      <c r="MFO109" s="113"/>
      <c r="MFP109" s="113"/>
      <c r="MFQ109" s="113"/>
      <c r="MFR109" s="113"/>
      <c r="MFS109" s="113"/>
      <c r="MFT109" s="113"/>
      <c r="MFU109" s="113"/>
      <c r="MFV109" s="113"/>
      <c r="MFW109" s="113"/>
      <c r="MFX109" s="113"/>
      <c r="MFY109" s="113"/>
      <c r="MFZ109" s="113"/>
      <c r="MGA109" s="113"/>
      <c r="MGB109" s="113"/>
      <c r="MGC109" s="113"/>
      <c r="MGD109" s="113"/>
      <c r="MGE109" s="113"/>
      <c r="MGF109" s="113"/>
      <c r="MGG109" s="113"/>
      <c r="MGH109" s="113"/>
      <c r="MGI109" s="113"/>
      <c r="MGJ109" s="113"/>
      <c r="MGK109" s="113"/>
      <c r="MGL109" s="113"/>
      <c r="MGM109" s="113"/>
      <c r="MGN109" s="113"/>
      <c r="MGO109" s="113"/>
      <c r="MGP109" s="113"/>
      <c r="MGQ109" s="113"/>
      <c r="MGR109" s="113"/>
      <c r="MGS109" s="113"/>
      <c r="MGT109" s="113"/>
      <c r="MGU109" s="113"/>
      <c r="MGV109" s="113"/>
      <c r="MGW109" s="113"/>
      <c r="MGX109" s="113"/>
      <c r="MGY109" s="113"/>
      <c r="MGZ109" s="113"/>
      <c r="MHA109" s="113"/>
      <c r="MHB109" s="113"/>
      <c r="MHC109" s="113"/>
      <c r="MHD109" s="113"/>
      <c r="MHE109" s="113"/>
      <c r="MHF109" s="113"/>
      <c r="MHG109" s="113"/>
      <c r="MHH109" s="113"/>
      <c r="MHI109" s="113"/>
      <c r="MHJ109" s="113"/>
      <c r="MHK109" s="113"/>
      <c r="MHL109" s="113"/>
      <c r="MHM109" s="113"/>
      <c r="MHN109" s="113"/>
      <c r="MHO109" s="113"/>
      <c r="MHP109" s="113"/>
      <c r="MHQ109" s="113"/>
      <c r="MHR109" s="113"/>
      <c r="MHS109" s="113"/>
      <c r="MHT109" s="113"/>
      <c r="MHU109" s="113"/>
      <c r="MHV109" s="113"/>
      <c r="MHW109" s="113"/>
      <c r="MHX109" s="113"/>
      <c r="MHY109" s="113"/>
      <c r="MHZ109" s="113"/>
      <c r="MIA109" s="113"/>
      <c r="MIB109" s="113"/>
      <c r="MIC109" s="113"/>
      <c r="MID109" s="113"/>
      <c r="MIE109" s="113"/>
      <c r="MIF109" s="113"/>
      <c r="MIG109" s="113"/>
      <c r="MIH109" s="113"/>
      <c r="MII109" s="113"/>
      <c r="MIJ109" s="113"/>
      <c r="MIK109" s="113"/>
      <c r="MIL109" s="113"/>
      <c r="MIM109" s="113"/>
      <c r="MIN109" s="113"/>
      <c r="MIO109" s="113"/>
      <c r="MIP109" s="113"/>
      <c r="MIQ109" s="113"/>
      <c r="MIR109" s="113"/>
      <c r="MIS109" s="113"/>
      <c r="MIT109" s="113"/>
      <c r="MIU109" s="113"/>
      <c r="MIV109" s="113"/>
      <c r="MIW109" s="113"/>
      <c r="MIX109" s="113"/>
      <c r="MIY109" s="113"/>
      <c r="MIZ109" s="113"/>
      <c r="MJA109" s="113"/>
      <c r="MJB109" s="113"/>
      <c r="MJC109" s="113"/>
      <c r="MJD109" s="113"/>
      <c r="MJE109" s="113"/>
      <c r="MJF109" s="113"/>
      <c r="MJG109" s="113"/>
      <c r="MJH109" s="113"/>
      <c r="MJI109" s="113"/>
      <c r="MJJ109" s="113"/>
      <c r="MJK109" s="113"/>
      <c r="MJL109" s="113"/>
      <c r="MJM109" s="113"/>
      <c r="MJN109" s="113"/>
      <c r="MJO109" s="113"/>
      <c r="MJP109" s="113"/>
      <c r="MJQ109" s="113"/>
      <c r="MJR109" s="113"/>
      <c r="MJS109" s="113"/>
      <c r="MJT109" s="113"/>
      <c r="MJU109" s="113"/>
      <c r="MJV109" s="113"/>
      <c r="MJW109" s="113"/>
      <c r="MJX109" s="113"/>
      <c r="MJY109" s="113"/>
      <c r="MJZ109" s="113"/>
      <c r="MKA109" s="113"/>
      <c r="MKB109" s="113"/>
      <c r="MKC109" s="113"/>
      <c r="MKD109" s="113"/>
      <c r="MKE109" s="113"/>
      <c r="MKF109" s="113"/>
      <c r="MKG109" s="113"/>
      <c r="MKH109" s="113"/>
      <c r="MKI109" s="113"/>
      <c r="MKJ109" s="113"/>
      <c r="MKK109" s="113"/>
      <c r="MKL109" s="113"/>
      <c r="MKM109" s="113"/>
      <c r="MKN109" s="113"/>
      <c r="MKO109" s="113"/>
      <c r="MKP109" s="113"/>
      <c r="MKQ109" s="113"/>
      <c r="MKR109" s="113"/>
      <c r="MKS109" s="113"/>
      <c r="MKT109" s="113"/>
      <c r="MKU109" s="113"/>
      <c r="MKV109" s="113"/>
      <c r="MKW109" s="113"/>
      <c r="MKX109" s="113"/>
      <c r="MKY109" s="113"/>
      <c r="MKZ109" s="113"/>
      <c r="MLA109" s="113"/>
      <c r="MLB109" s="113"/>
      <c r="MLC109" s="113"/>
      <c r="MLD109" s="113"/>
      <c r="MLE109" s="113"/>
      <c r="MLF109" s="113"/>
      <c r="MLG109" s="113"/>
      <c r="MLH109" s="113"/>
      <c r="MLI109" s="113"/>
      <c r="MLJ109" s="113"/>
      <c r="MLK109" s="113"/>
      <c r="MLL109" s="113"/>
      <c r="MLM109" s="113"/>
      <c r="MLN109" s="113"/>
      <c r="MLO109" s="113"/>
      <c r="MLP109" s="113"/>
      <c r="MLQ109" s="113"/>
      <c r="MLR109" s="113"/>
      <c r="MLS109" s="113"/>
      <c r="MLT109" s="113"/>
      <c r="MLU109" s="113"/>
      <c r="MLV109" s="113"/>
      <c r="MLW109" s="113"/>
      <c r="MLX109" s="113"/>
      <c r="MLY109" s="113"/>
      <c r="MLZ109" s="113"/>
      <c r="MMA109" s="113"/>
      <c r="MMB109" s="113"/>
      <c r="MMC109" s="113"/>
      <c r="MMD109" s="113"/>
      <c r="MME109" s="113"/>
      <c r="MMF109" s="113"/>
      <c r="MMG109" s="113"/>
      <c r="MMH109" s="113"/>
      <c r="MMI109" s="113"/>
      <c r="MMJ109" s="113"/>
      <c r="MMK109" s="113"/>
      <c r="MML109" s="113"/>
      <c r="MMM109" s="113"/>
      <c r="MMN109" s="113"/>
      <c r="MMO109" s="113"/>
      <c r="MMP109" s="113"/>
      <c r="MMQ109" s="113"/>
      <c r="MMR109" s="113"/>
      <c r="MMS109" s="113"/>
      <c r="MMT109" s="113"/>
      <c r="MMU109" s="113"/>
      <c r="MMV109" s="113"/>
      <c r="MMW109" s="113"/>
      <c r="MMX109" s="113"/>
      <c r="MMY109" s="113"/>
      <c r="MMZ109" s="113"/>
      <c r="MNA109" s="113"/>
      <c r="MNB109" s="113"/>
      <c r="MNC109" s="113"/>
      <c r="MND109" s="113"/>
      <c r="MNE109" s="113"/>
      <c r="MNF109" s="113"/>
      <c r="MNG109" s="113"/>
      <c r="MNH109" s="113"/>
      <c r="MNI109" s="113"/>
      <c r="MNJ109" s="113"/>
      <c r="MNK109" s="113"/>
      <c r="MNL109" s="113"/>
      <c r="MNM109" s="113"/>
      <c r="MNN109" s="113"/>
      <c r="MNO109" s="113"/>
      <c r="MNP109" s="113"/>
      <c r="MNQ109" s="113"/>
      <c r="MNR109" s="113"/>
      <c r="MNS109" s="113"/>
      <c r="MNT109" s="113"/>
      <c r="MNU109" s="113"/>
      <c r="MNV109" s="113"/>
      <c r="MNW109" s="113"/>
      <c r="MNX109" s="113"/>
      <c r="MNY109" s="113"/>
      <c r="MNZ109" s="113"/>
      <c r="MOA109" s="113"/>
      <c r="MOB109" s="113"/>
      <c r="MOC109" s="113"/>
      <c r="MOD109" s="113"/>
      <c r="MOE109" s="113"/>
      <c r="MOF109" s="113"/>
      <c r="MOG109" s="113"/>
      <c r="MOH109" s="113"/>
      <c r="MOI109" s="113"/>
      <c r="MOJ109" s="113"/>
      <c r="MOK109" s="113"/>
      <c r="MOL109" s="113"/>
      <c r="MOM109" s="113"/>
      <c r="MON109" s="113"/>
      <c r="MOO109" s="113"/>
      <c r="MOP109" s="113"/>
      <c r="MOQ109" s="113"/>
      <c r="MOR109" s="113"/>
      <c r="MOS109" s="113"/>
      <c r="MOT109" s="113"/>
      <c r="MOU109" s="113"/>
      <c r="MOV109" s="113"/>
      <c r="MOW109" s="113"/>
      <c r="MOX109" s="113"/>
      <c r="MOY109" s="113"/>
      <c r="MOZ109" s="113"/>
      <c r="MPA109" s="113"/>
      <c r="MPB109" s="113"/>
      <c r="MPC109" s="113"/>
      <c r="MPD109" s="113"/>
      <c r="MPE109" s="113"/>
      <c r="MPF109" s="113"/>
      <c r="MPG109" s="113"/>
      <c r="MPH109" s="113"/>
      <c r="MPI109" s="113"/>
      <c r="MPJ109" s="113"/>
      <c r="MPK109" s="113"/>
      <c r="MPL109" s="113"/>
      <c r="MPM109" s="113"/>
      <c r="MPN109" s="113"/>
      <c r="MPO109" s="113"/>
      <c r="MPP109" s="113"/>
      <c r="MPQ109" s="113"/>
      <c r="MPR109" s="113"/>
      <c r="MPS109" s="113"/>
      <c r="MPT109" s="113"/>
      <c r="MPU109" s="113"/>
      <c r="MPV109" s="113"/>
      <c r="MPW109" s="113"/>
      <c r="MPX109" s="113"/>
      <c r="MPY109" s="113"/>
      <c r="MPZ109" s="113"/>
      <c r="MQA109" s="113"/>
      <c r="MQB109" s="113"/>
      <c r="MQC109" s="113"/>
      <c r="MQD109" s="113"/>
      <c r="MQE109" s="113"/>
      <c r="MQF109" s="113"/>
      <c r="MQG109" s="113"/>
      <c r="MQH109" s="113"/>
      <c r="MQI109" s="113"/>
      <c r="MQJ109" s="113"/>
      <c r="MQK109" s="113"/>
      <c r="MQL109" s="113"/>
      <c r="MQM109" s="113"/>
      <c r="MQN109" s="113"/>
      <c r="MQO109" s="113"/>
      <c r="MQP109" s="113"/>
      <c r="MQQ109" s="113"/>
      <c r="MQR109" s="113"/>
      <c r="MQS109" s="113"/>
      <c r="MQT109" s="113"/>
      <c r="MQU109" s="113"/>
      <c r="MQV109" s="113"/>
      <c r="MQW109" s="113"/>
      <c r="MQX109" s="113"/>
      <c r="MQY109" s="113"/>
      <c r="MQZ109" s="113"/>
      <c r="MRA109" s="113"/>
      <c r="MRB109" s="113"/>
      <c r="MRC109" s="113"/>
      <c r="MRD109" s="113"/>
      <c r="MRE109" s="113"/>
      <c r="MRF109" s="113"/>
      <c r="MRG109" s="113"/>
      <c r="MRH109" s="113"/>
      <c r="MRI109" s="113"/>
      <c r="MRJ109" s="113"/>
      <c r="MRK109" s="113"/>
      <c r="MRL109" s="113"/>
      <c r="MRM109" s="113"/>
      <c r="MRN109" s="113"/>
      <c r="MRO109" s="113"/>
      <c r="MRP109" s="113"/>
      <c r="MRQ109" s="113"/>
      <c r="MRR109" s="113"/>
      <c r="MRS109" s="113"/>
      <c r="MRT109" s="113"/>
      <c r="MRU109" s="113"/>
      <c r="MRV109" s="113"/>
      <c r="MRW109" s="113"/>
      <c r="MRX109" s="113"/>
      <c r="MRY109" s="113"/>
      <c r="MRZ109" s="113"/>
      <c r="MSA109" s="113"/>
      <c r="MSB109" s="113"/>
      <c r="MSC109" s="113"/>
      <c r="MSD109" s="113"/>
      <c r="MSE109" s="113"/>
      <c r="MSF109" s="113"/>
      <c r="MSG109" s="113"/>
      <c r="MSH109" s="113"/>
      <c r="MSI109" s="113"/>
      <c r="MSJ109" s="113"/>
      <c r="MSK109" s="113"/>
      <c r="MSL109" s="113"/>
      <c r="MSM109" s="113"/>
      <c r="MSN109" s="113"/>
      <c r="MSO109" s="113"/>
      <c r="MSP109" s="113"/>
      <c r="MSQ109" s="113"/>
      <c r="MSR109" s="113"/>
      <c r="MSS109" s="113"/>
      <c r="MST109" s="113"/>
      <c r="MSU109" s="113"/>
      <c r="MSV109" s="113"/>
      <c r="MSW109" s="113"/>
      <c r="MSX109" s="113"/>
      <c r="MSY109" s="113"/>
      <c r="MSZ109" s="113"/>
      <c r="MTA109" s="113"/>
      <c r="MTB109" s="113"/>
      <c r="MTC109" s="113"/>
      <c r="MTD109" s="113"/>
      <c r="MTE109" s="113"/>
      <c r="MTF109" s="113"/>
      <c r="MTG109" s="113"/>
      <c r="MTH109" s="113"/>
      <c r="MTI109" s="113"/>
      <c r="MTJ109" s="113"/>
      <c r="MTK109" s="113"/>
      <c r="MTL109" s="113"/>
      <c r="MTM109" s="113"/>
      <c r="MTN109" s="113"/>
      <c r="MTO109" s="113"/>
      <c r="MTP109" s="113"/>
      <c r="MTQ109" s="113"/>
      <c r="MTR109" s="113"/>
      <c r="MTS109" s="113"/>
      <c r="MTT109" s="113"/>
      <c r="MTU109" s="113"/>
      <c r="MTV109" s="113"/>
      <c r="MTW109" s="113"/>
      <c r="MTX109" s="113"/>
      <c r="MTY109" s="113"/>
      <c r="MTZ109" s="113"/>
      <c r="MUA109" s="113"/>
      <c r="MUB109" s="113"/>
      <c r="MUC109" s="113"/>
      <c r="MUD109" s="113"/>
      <c r="MUE109" s="113"/>
      <c r="MUF109" s="113"/>
      <c r="MUG109" s="113"/>
      <c r="MUH109" s="113"/>
      <c r="MUI109" s="113"/>
      <c r="MUJ109" s="113"/>
      <c r="MUK109" s="113"/>
      <c r="MUL109" s="113"/>
      <c r="MUM109" s="113"/>
      <c r="MUN109" s="113"/>
      <c r="MUO109" s="113"/>
      <c r="MUP109" s="113"/>
      <c r="MUQ109" s="113"/>
      <c r="MUR109" s="113"/>
      <c r="MUS109" s="113"/>
      <c r="MUT109" s="113"/>
      <c r="MUU109" s="113"/>
      <c r="MUV109" s="113"/>
      <c r="MUW109" s="113"/>
      <c r="MUX109" s="113"/>
      <c r="MUY109" s="113"/>
      <c r="MUZ109" s="113"/>
      <c r="MVA109" s="113"/>
      <c r="MVB109" s="113"/>
      <c r="MVC109" s="113"/>
      <c r="MVD109" s="113"/>
      <c r="MVE109" s="113"/>
      <c r="MVF109" s="113"/>
      <c r="MVG109" s="113"/>
      <c r="MVH109" s="113"/>
      <c r="MVI109" s="113"/>
      <c r="MVJ109" s="113"/>
      <c r="MVK109" s="113"/>
      <c r="MVL109" s="113"/>
      <c r="MVM109" s="113"/>
      <c r="MVN109" s="113"/>
      <c r="MVO109" s="113"/>
      <c r="MVP109" s="113"/>
      <c r="MVQ109" s="113"/>
      <c r="MVR109" s="113"/>
      <c r="MVS109" s="113"/>
      <c r="MVT109" s="113"/>
      <c r="MVU109" s="113"/>
      <c r="MVV109" s="113"/>
      <c r="MVW109" s="113"/>
      <c r="MVX109" s="113"/>
      <c r="MVY109" s="113"/>
      <c r="MVZ109" s="113"/>
      <c r="MWA109" s="113"/>
      <c r="MWB109" s="113"/>
      <c r="MWC109" s="113"/>
      <c r="MWD109" s="113"/>
      <c r="MWE109" s="113"/>
      <c r="MWF109" s="113"/>
      <c r="MWG109" s="113"/>
      <c r="MWH109" s="113"/>
      <c r="MWI109" s="113"/>
      <c r="MWJ109" s="113"/>
      <c r="MWK109" s="113"/>
      <c r="MWL109" s="113"/>
      <c r="MWM109" s="113"/>
      <c r="MWN109" s="113"/>
      <c r="MWO109" s="113"/>
      <c r="MWP109" s="113"/>
      <c r="MWQ109" s="113"/>
      <c r="MWR109" s="113"/>
      <c r="MWS109" s="113"/>
      <c r="MWT109" s="113"/>
      <c r="MWU109" s="113"/>
      <c r="MWV109" s="113"/>
      <c r="MWW109" s="113"/>
      <c r="MWX109" s="113"/>
      <c r="MWY109" s="113"/>
      <c r="MWZ109" s="113"/>
      <c r="MXA109" s="113"/>
      <c r="MXB109" s="113"/>
      <c r="MXC109" s="113"/>
      <c r="MXD109" s="113"/>
      <c r="MXE109" s="113"/>
      <c r="MXF109" s="113"/>
      <c r="MXG109" s="113"/>
      <c r="MXH109" s="113"/>
      <c r="MXI109" s="113"/>
      <c r="MXJ109" s="113"/>
      <c r="MXK109" s="113"/>
      <c r="MXL109" s="113"/>
      <c r="MXM109" s="113"/>
      <c r="MXN109" s="113"/>
      <c r="MXO109" s="113"/>
      <c r="MXP109" s="113"/>
      <c r="MXQ109" s="113"/>
      <c r="MXR109" s="113"/>
      <c r="MXS109" s="113"/>
      <c r="MXT109" s="113"/>
      <c r="MXU109" s="113"/>
      <c r="MXV109" s="113"/>
      <c r="MXW109" s="113"/>
      <c r="MXX109" s="113"/>
      <c r="MXY109" s="113"/>
      <c r="MXZ109" s="113"/>
      <c r="MYA109" s="113"/>
      <c r="MYB109" s="113"/>
      <c r="MYC109" s="113"/>
      <c r="MYD109" s="113"/>
      <c r="MYE109" s="113"/>
      <c r="MYF109" s="113"/>
      <c r="MYG109" s="113"/>
      <c r="MYH109" s="113"/>
      <c r="MYI109" s="113"/>
      <c r="MYJ109" s="113"/>
      <c r="MYK109" s="113"/>
      <c r="MYL109" s="113"/>
      <c r="MYM109" s="113"/>
      <c r="MYN109" s="113"/>
      <c r="MYO109" s="113"/>
      <c r="MYP109" s="113"/>
      <c r="MYQ109" s="113"/>
      <c r="MYR109" s="113"/>
      <c r="MYS109" s="113"/>
      <c r="MYT109" s="113"/>
      <c r="MYU109" s="113"/>
      <c r="MYV109" s="113"/>
      <c r="MYW109" s="113"/>
      <c r="MYX109" s="113"/>
      <c r="MYY109" s="113"/>
      <c r="MYZ109" s="113"/>
      <c r="MZA109" s="113"/>
      <c r="MZB109" s="113"/>
      <c r="MZC109" s="113"/>
      <c r="MZD109" s="113"/>
      <c r="MZE109" s="113"/>
      <c r="MZF109" s="113"/>
      <c r="MZG109" s="113"/>
      <c r="MZH109" s="113"/>
      <c r="MZI109" s="113"/>
      <c r="MZJ109" s="113"/>
      <c r="MZK109" s="113"/>
      <c r="MZL109" s="113"/>
      <c r="MZM109" s="113"/>
      <c r="MZN109" s="113"/>
      <c r="MZO109" s="113"/>
      <c r="MZP109" s="113"/>
      <c r="MZQ109" s="113"/>
      <c r="MZR109" s="113"/>
      <c r="MZS109" s="113"/>
      <c r="MZT109" s="113"/>
      <c r="MZU109" s="113"/>
      <c r="MZV109" s="113"/>
      <c r="MZW109" s="113"/>
      <c r="MZX109" s="113"/>
      <c r="MZY109" s="113"/>
      <c r="MZZ109" s="113"/>
      <c r="NAA109" s="113"/>
      <c r="NAB109" s="113"/>
      <c r="NAC109" s="113"/>
      <c r="NAD109" s="113"/>
      <c r="NAE109" s="113"/>
      <c r="NAF109" s="113"/>
      <c r="NAG109" s="113"/>
      <c r="NAH109" s="113"/>
      <c r="NAI109" s="113"/>
      <c r="NAJ109" s="113"/>
      <c r="NAK109" s="113"/>
      <c r="NAL109" s="113"/>
      <c r="NAM109" s="113"/>
      <c r="NAN109" s="113"/>
      <c r="NAO109" s="113"/>
      <c r="NAP109" s="113"/>
      <c r="NAQ109" s="113"/>
      <c r="NAR109" s="113"/>
      <c r="NAS109" s="113"/>
      <c r="NAT109" s="113"/>
      <c r="NAU109" s="113"/>
      <c r="NAV109" s="113"/>
      <c r="NAW109" s="113"/>
      <c r="NAX109" s="113"/>
      <c r="NAY109" s="113"/>
      <c r="NAZ109" s="113"/>
      <c r="NBA109" s="113"/>
      <c r="NBB109" s="113"/>
      <c r="NBC109" s="113"/>
      <c r="NBD109" s="113"/>
      <c r="NBE109" s="113"/>
      <c r="NBF109" s="113"/>
      <c r="NBG109" s="113"/>
      <c r="NBH109" s="113"/>
      <c r="NBI109" s="113"/>
      <c r="NBJ109" s="113"/>
      <c r="NBK109" s="113"/>
      <c r="NBL109" s="113"/>
      <c r="NBM109" s="113"/>
      <c r="NBN109" s="113"/>
      <c r="NBO109" s="113"/>
      <c r="NBP109" s="113"/>
      <c r="NBQ109" s="113"/>
      <c r="NBR109" s="113"/>
      <c r="NBS109" s="113"/>
      <c r="NBT109" s="113"/>
      <c r="NBU109" s="113"/>
      <c r="NBV109" s="113"/>
      <c r="NBW109" s="113"/>
      <c r="NBX109" s="113"/>
      <c r="NBY109" s="113"/>
      <c r="NBZ109" s="113"/>
      <c r="NCA109" s="113"/>
      <c r="NCB109" s="113"/>
      <c r="NCC109" s="113"/>
      <c r="NCD109" s="113"/>
      <c r="NCE109" s="113"/>
      <c r="NCF109" s="113"/>
      <c r="NCG109" s="113"/>
      <c r="NCH109" s="113"/>
      <c r="NCI109" s="113"/>
      <c r="NCJ109" s="113"/>
      <c r="NCK109" s="113"/>
      <c r="NCL109" s="113"/>
      <c r="NCM109" s="113"/>
      <c r="NCN109" s="113"/>
      <c r="NCO109" s="113"/>
      <c r="NCP109" s="113"/>
      <c r="NCQ109" s="113"/>
      <c r="NCR109" s="113"/>
      <c r="NCS109" s="113"/>
      <c r="NCT109" s="113"/>
      <c r="NCU109" s="113"/>
      <c r="NCV109" s="113"/>
      <c r="NCW109" s="113"/>
      <c r="NCX109" s="113"/>
      <c r="NCY109" s="113"/>
      <c r="NCZ109" s="113"/>
      <c r="NDA109" s="113"/>
      <c r="NDB109" s="113"/>
      <c r="NDC109" s="113"/>
      <c r="NDD109" s="113"/>
      <c r="NDE109" s="113"/>
      <c r="NDF109" s="113"/>
      <c r="NDG109" s="113"/>
      <c r="NDH109" s="113"/>
      <c r="NDI109" s="113"/>
      <c r="NDJ109" s="113"/>
      <c r="NDK109" s="113"/>
      <c r="NDL109" s="113"/>
      <c r="NDM109" s="113"/>
      <c r="NDN109" s="113"/>
      <c r="NDO109" s="113"/>
      <c r="NDP109" s="113"/>
      <c r="NDQ109" s="113"/>
      <c r="NDR109" s="113"/>
      <c r="NDS109" s="113"/>
      <c r="NDT109" s="113"/>
      <c r="NDU109" s="113"/>
      <c r="NDV109" s="113"/>
      <c r="NDW109" s="113"/>
      <c r="NDX109" s="113"/>
      <c r="NDY109" s="113"/>
      <c r="NDZ109" s="113"/>
      <c r="NEA109" s="113"/>
      <c r="NEB109" s="113"/>
      <c r="NEC109" s="113"/>
      <c r="NED109" s="113"/>
      <c r="NEE109" s="113"/>
      <c r="NEF109" s="113"/>
      <c r="NEG109" s="113"/>
      <c r="NEH109" s="113"/>
      <c r="NEI109" s="113"/>
      <c r="NEJ109" s="113"/>
      <c r="NEK109" s="113"/>
      <c r="NEL109" s="113"/>
      <c r="NEM109" s="113"/>
      <c r="NEN109" s="113"/>
      <c r="NEO109" s="113"/>
      <c r="NEP109" s="113"/>
      <c r="NEQ109" s="113"/>
      <c r="NER109" s="113"/>
      <c r="NES109" s="113"/>
      <c r="NET109" s="113"/>
      <c r="NEU109" s="113"/>
      <c r="NEV109" s="113"/>
      <c r="NEW109" s="113"/>
      <c r="NEX109" s="113"/>
      <c r="NEY109" s="113"/>
      <c r="NEZ109" s="113"/>
      <c r="NFA109" s="113"/>
      <c r="NFB109" s="113"/>
      <c r="NFC109" s="113"/>
      <c r="NFD109" s="113"/>
      <c r="NFE109" s="113"/>
      <c r="NFF109" s="113"/>
      <c r="NFG109" s="113"/>
      <c r="NFH109" s="113"/>
      <c r="NFI109" s="113"/>
      <c r="NFJ109" s="113"/>
      <c r="NFK109" s="113"/>
      <c r="NFL109" s="113"/>
      <c r="NFM109" s="113"/>
      <c r="NFN109" s="113"/>
      <c r="NFO109" s="113"/>
      <c r="NFP109" s="113"/>
      <c r="NFQ109" s="113"/>
      <c r="NFR109" s="113"/>
      <c r="NFS109" s="113"/>
      <c r="NFT109" s="113"/>
      <c r="NFU109" s="113"/>
      <c r="NFV109" s="113"/>
      <c r="NFW109" s="113"/>
      <c r="NFX109" s="113"/>
      <c r="NFY109" s="113"/>
      <c r="NFZ109" s="113"/>
      <c r="NGA109" s="113"/>
      <c r="NGB109" s="113"/>
      <c r="NGC109" s="113"/>
      <c r="NGD109" s="113"/>
      <c r="NGE109" s="113"/>
      <c r="NGF109" s="113"/>
      <c r="NGG109" s="113"/>
      <c r="NGH109" s="113"/>
      <c r="NGI109" s="113"/>
      <c r="NGJ109" s="113"/>
      <c r="NGK109" s="113"/>
      <c r="NGL109" s="113"/>
      <c r="NGM109" s="113"/>
      <c r="NGN109" s="113"/>
      <c r="NGO109" s="113"/>
      <c r="NGP109" s="113"/>
      <c r="NGQ109" s="113"/>
      <c r="NGR109" s="113"/>
      <c r="NGS109" s="113"/>
      <c r="NGT109" s="113"/>
      <c r="NGU109" s="113"/>
      <c r="NGV109" s="113"/>
      <c r="NGW109" s="113"/>
      <c r="NGX109" s="113"/>
      <c r="NGY109" s="113"/>
      <c r="NGZ109" s="113"/>
      <c r="NHA109" s="113"/>
      <c r="NHB109" s="113"/>
      <c r="NHC109" s="113"/>
      <c r="NHD109" s="113"/>
      <c r="NHE109" s="113"/>
      <c r="NHF109" s="113"/>
      <c r="NHG109" s="113"/>
      <c r="NHH109" s="113"/>
      <c r="NHI109" s="113"/>
      <c r="NHJ109" s="113"/>
      <c r="NHK109" s="113"/>
      <c r="NHL109" s="113"/>
      <c r="NHM109" s="113"/>
      <c r="NHN109" s="113"/>
      <c r="NHO109" s="113"/>
      <c r="NHP109" s="113"/>
      <c r="NHQ109" s="113"/>
      <c r="NHR109" s="113"/>
      <c r="NHS109" s="113"/>
      <c r="NHT109" s="113"/>
      <c r="NHU109" s="113"/>
      <c r="NHV109" s="113"/>
      <c r="NHW109" s="113"/>
      <c r="NHX109" s="113"/>
      <c r="NHY109" s="113"/>
      <c r="NHZ109" s="113"/>
      <c r="NIA109" s="113"/>
      <c r="NIB109" s="113"/>
      <c r="NIC109" s="113"/>
      <c r="NID109" s="113"/>
      <c r="NIE109" s="113"/>
      <c r="NIF109" s="113"/>
      <c r="NIG109" s="113"/>
      <c r="NIH109" s="113"/>
      <c r="NII109" s="113"/>
      <c r="NIJ109" s="113"/>
      <c r="NIK109" s="113"/>
      <c r="NIL109" s="113"/>
      <c r="NIM109" s="113"/>
      <c r="NIN109" s="113"/>
      <c r="NIO109" s="113"/>
      <c r="NIP109" s="113"/>
      <c r="NIQ109" s="113"/>
      <c r="NIR109" s="113"/>
      <c r="NIS109" s="113"/>
      <c r="NIT109" s="113"/>
      <c r="NIU109" s="113"/>
      <c r="NIV109" s="113"/>
      <c r="NIW109" s="113"/>
      <c r="NIX109" s="113"/>
      <c r="NIY109" s="113"/>
      <c r="NIZ109" s="113"/>
      <c r="NJA109" s="113"/>
      <c r="NJB109" s="113"/>
      <c r="NJC109" s="113"/>
      <c r="NJD109" s="113"/>
      <c r="NJE109" s="113"/>
      <c r="NJF109" s="113"/>
      <c r="NJG109" s="113"/>
      <c r="NJH109" s="113"/>
      <c r="NJI109" s="113"/>
      <c r="NJJ109" s="113"/>
      <c r="NJK109" s="113"/>
      <c r="NJL109" s="113"/>
      <c r="NJM109" s="113"/>
      <c r="NJN109" s="113"/>
      <c r="NJO109" s="113"/>
      <c r="NJP109" s="113"/>
      <c r="NJQ109" s="113"/>
      <c r="NJR109" s="113"/>
      <c r="NJS109" s="113"/>
      <c r="NJT109" s="113"/>
      <c r="NJU109" s="113"/>
      <c r="NJV109" s="113"/>
      <c r="NJW109" s="113"/>
      <c r="NJX109" s="113"/>
      <c r="NJY109" s="113"/>
      <c r="NJZ109" s="113"/>
      <c r="NKA109" s="113"/>
      <c r="NKB109" s="113"/>
      <c r="NKC109" s="113"/>
      <c r="NKD109" s="113"/>
      <c r="NKE109" s="113"/>
      <c r="NKF109" s="113"/>
      <c r="NKG109" s="113"/>
      <c r="NKH109" s="113"/>
      <c r="NKI109" s="113"/>
      <c r="NKJ109" s="113"/>
      <c r="NKK109" s="113"/>
      <c r="NKL109" s="113"/>
      <c r="NKM109" s="113"/>
      <c r="NKN109" s="113"/>
      <c r="NKO109" s="113"/>
      <c r="NKP109" s="113"/>
      <c r="NKQ109" s="113"/>
      <c r="NKR109" s="113"/>
      <c r="NKS109" s="113"/>
      <c r="NKT109" s="113"/>
      <c r="NKU109" s="113"/>
      <c r="NKV109" s="113"/>
      <c r="NKW109" s="113"/>
      <c r="NKX109" s="113"/>
      <c r="NKY109" s="113"/>
      <c r="NKZ109" s="113"/>
      <c r="NLA109" s="113"/>
      <c r="NLB109" s="113"/>
      <c r="NLC109" s="113"/>
      <c r="NLD109" s="113"/>
      <c r="NLE109" s="113"/>
      <c r="NLF109" s="113"/>
      <c r="NLG109" s="113"/>
      <c r="NLH109" s="113"/>
      <c r="NLI109" s="113"/>
      <c r="NLJ109" s="113"/>
      <c r="NLK109" s="113"/>
      <c r="NLL109" s="113"/>
      <c r="NLM109" s="113"/>
      <c r="NLN109" s="113"/>
      <c r="NLO109" s="113"/>
      <c r="NLP109" s="113"/>
      <c r="NLQ109" s="113"/>
      <c r="NLR109" s="113"/>
      <c r="NLS109" s="113"/>
      <c r="NLT109" s="113"/>
      <c r="NLU109" s="113"/>
      <c r="NLV109" s="113"/>
      <c r="NLW109" s="113"/>
      <c r="NLX109" s="113"/>
      <c r="NLY109" s="113"/>
      <c r="NLZ109" s="113"/>
      <c r="NMA109" s="113"/>
      <c r="NMB109" s="113"/>
      <c r="NMC109" s="113"/>
      <c r="NMD109" s="113"/>
      <c r="NME109" s="113"/>
      <c r="NMF109" s="113"/>
      <c r="NMG109" s="113"/>
      <c r="NMH109" s="113"/>
      <c r="NMI109" s="113"/>
      <c r="NMJ109" s="113"/>
      <c r="NMK109" s="113"/>
      <c r="NML109" s="113"/>
      <c r="NMM109" s="113"/>
      <c r="NMN109" s="113"/>
      <c r="NMO109" s="113"/>
      <c r="NMP109" s="113"/>
      <c r="NMQ109" s="113"/>
      <c r="NMR109" s="113"/>
      <c r="NMS109" s="113"/>
      <c r="NMT109" s="113"/>
      <c r="NMU109" s="113"/>
      <c r="NMV109" s="113"/>
      <c r="NMW109" s="113"/>
      <c r="NMX109" s="113"/>
      <c r="NMY109" s="113"/>
      <c r="NMZ109" s="113"/>
      <c r="NNA109" s="113"/>
      <c r="NNB109" s="113"/>
      <c r="NNC109" s="113"/>
      <c r="NND109" s="113"/>
      <c r="NNE109" s="113"/>
      <c r="NNF109" s="113"/>
      <c r="NNG109" s="113"/>
      <c r="NNH109" s="113"/>
      <c r="NNI109" s="113"/>
      <c r="NNJ109" s="113"/>
      <c r="NNK109" s="113"/>
      <c r="NNL109" s="113"/>
      <c r="NNM109" s="113"/>
      <c r="NNN109" s="113"/>
      <c r="NNO109" s="113"/>
      <c r="NNP109" s="113"/>
      <c r="NNQ109" s="113"/>
      <c r="NNR109" s="113"/>
      <c r="NNS109" s="113"/>
      <c r="NNT109" s="113"/>
      <c r="NNU109" s="113"/>
      <c r="NNV109" s="113"/>
      <c r="NNW109" s="113"/>
      <c r="NNX109" s="113"/>
      <c r="NNY109" s="113"/>
      <c r="NNZ109" s="113"/>
      <c r="NOA109" s="113"/>
      <c r="NOB109" s="113"/>
      <c r="NOC109" s="113"/>
      <c r="NOD109" s="113"/>
      <c r="NOE109" s="113"/>
      <c r="NOF109" s="113"/>
      <c r="NOG109" s="113"/>
      <c r="NOH109" s="113"/>
      <c r="NOI109" s="113"/>
      <c r="NOJ109" s="113"/>
      <c r="NOK109" s="113"/>
      <c r="NOL109" s="113"/>
      <c r="NOM109" s="113"/>
      <c r="NON109" s="113"/>
      <c r="NOO109" s="113"/>
      <c r="NOP109" s="113"/>
      <c r="NOQ109" s="113"/>
      <c r="NOR109" s="113"/>
      <c r="NOS109" s="113"/>
      <c r="NOT109" s="113"/>
      <c r="NOU109" s="113"/>
      <c r="NOV109" s="113"/>
      <c r="NOW109" s="113"/>
      <c r="NOX109" s="113"/>
      <c r="NOY109" s="113"/>
      <c r="NOZ109" s="113"/>
      <c r="NPA109" s="113"/>
      <c r="NPB109" s="113"/>
      <c r="NPC109" s="113"/>
      <c r="NPD109" s="113"/>
      <c r="NPE109" s="113"/>
      <c r="NPF109" s="113"/>
      <c r="NPG109" s="113"/>
      <c r="NPH109" s="113"/>
      <c r="NPI109" s="113"/>
      <c r="NPJ109" s="113"/>
      <c r="NPK109" s="113"/>
      <c r="NPL109" s="113"/>
      <c r="NPM109" s="113"/>
      <c r="NPN109" s="113"/>
      <c r="NPO109" s="113"/>
      <c r="NPP109" s="113"/>
      <c r="NPQ109" s="113"/>
      <c r="NPR109" s="113"/>
      <c r="NPS109" s="113"/>
      <c r="NPT109" s="113"/>
      <c r="NPU109" s="113"/>
      <c r="NPV109" s="113"/>
      <c r="NPW109" s="113"/>
      <c r="NPX109" s="113"/>
      <c r="NPY109" s="113"/>
      <c r="NPZ109" s="113"/>
      <c r="NQA109" s="113"/>
      <c r="NQB109" s="113"/>
      <c r="NQC109" s="113"/>
      <c r="NQD109" s="113"/>
      <c r="NQE109" s="113"/>
      <c r="NQF109" s="113"/>
      <c r="NQG109" s="113"/>
      <c r="NQH109" s="113"/>
      <c r="NQI109" s="113"/>
      <c r="NQJ109" s="113"/>
      <c r="NQK109" s="113"/>
      <c r="NQL109" s="113"/>
      <c r="NQM109" s="113"/>
      <c r="NQN109" s="113"/>
      <c r="NQO109" s="113"/>
      <c r="NQP109" s="113"/>
      <c r="NQQ109" s="113"/>
      <c r="NQR109" s="113"/>
      <c r="NQS109" s="113"/>
      <c r="NQT109" s="113"/>
      <c r="NQU109" s="113"/>
      <c r="NQV109" s="113"/>
      <c r="NQW109" s="113"/>
      <c r="NQX109" s="113"/>
      <c r="NQY109" s="113"/>
      <c r="NQZ109" s="113"/>
      <c r="NRA109" s="113"/>
      <c r="NRB109" s="113"/>
      <c r="NRC109" s="113"/>
      <c r="NRD109" s="113"/>
      <c r="NRE109" s="113"/>
      <c r="NRF109" s="113"/>
      <c r="NRG109" s="113"/>
      <c r="NRH109" s="113"/>
      <c r="NRI109" s="113"/>
      <c r="NRJ109" s="113"/>
      <c r="NRK109" s="113"/>
      <c r="NRL109" s="113"/>
      <c r="NRM109" s="113"/>
      <c r="NRN109" s="113"/>
      <c r="NRO109" s="113"/>
      <c r="NRP109" s="113"/>
      <c r="NRQ109" s="113"/>
      <c r="NRR109" s="113"/>
      <c r="NRS109" s="113"/>
      <c r="NRT109" s="113"/>
      <c r="NRU109" s="113"/>
      <c r="NRV109" s="113"/>
      <c r="NRW109" s="113"/>
      <c r="NRX109" s="113"/>
      <c r="NRY109" s="113"/>
      <c r="NRZ109" s="113"/>
      <c r="NSA109" s="113"/>
      <c r="NSB109" s="113"/>
      <c r="NSC109" s="113"/>
      <c r="NSD109" s="113"/>
      <c r="NSE109" s="113"/>
      <c r="NSF109" s="113"/>
      <c r="NSG109" s="113"/>
      <c r="NSH109" s="113"/>
      <c r="NSI109" s="113"/>
      <c r="NSJ109" s="113"/>
      <c r="NSK109" s="113"/>
      <c r="NSL109" s="113"/>
      <c r="NSM109" s="113"/>
      <c r="NSN109" s="113"/>
      <c r="NSO109" s="113"/>
      <c r="NSP109" s="113"/>
      <c r="NSQ109" s="113"/>
      <c r="NSR109" s="113"/>
      <c r="NSS109" s="113"/>
      <c r="NST109" s="113"/>
      <c r="NSU109" s="113"/>
      <c r="NSV109" s="113"/>
      <c r="NSW109" s="113"/>
      <c r="NSX109" s="113"/>
      <c r="NSY109" s="113"/>
      <c r="NSZ109" s="113"/>
      <c r="NTA109" s="113"/>
      <c r="NTB109" s="113"/>
      <c r="NTC109" s="113"/>
      <c r="NTD109" s="113"/>
      <c r="NTE109" s="113"/>
      <c r="NTF109" s="113"/>
      <c r="NTG109" s="113"/>
      <c r="NTH109" s="113"/>
      <c r="NTI109" s="113"/>
      <c r="NTJ109" s="113"/>
      <c r="NTK109" s="113"/>
      <c r="NTL109" s="113"/>
      <c r="NTM109" s="113"/>
      <c r="NTN109" s="113"/>
      <c r="NTO109" s="113"/>
      <c r="NTP109" s="113"/>
      <c r="NTQ109" s="113"/>
      <c r="NTR109" s="113"/>
      <c r="NTS109" s="113"/>
      <c r="NTT109" s="113"/>
      <c r="NTU109" s="113"/>
      <c r="NTV109" s="113"/>
      <c r="NTW109" s="113"/>
      <c r="NTX109" s="113"/>
      <c r="NTY109" s="113"/>
      <c r="NTZ109" s="113"/>
      <c r="NUA109" s="113"/>
      <c r="NUB109" s="113"/>
      <c r="NUC109" s="113"/>
      <c r="NUD109" s="113"/>
      <c r="NUE109" s="113"/>
      <c r="NUF109" s="113"/>
      <c r="NUG109" s="113"/>
      <c r="NUH109" s="113"/>
      <c r="NUI109" s="113"/>
      <c r="NUJ109" s="113"/>
      <c r="NUK109" s="113"/>
      <c r="NUL109" s="113"/>
      <c r="NUM109" s="113"/>
      <c r="NUN109" s="113"/>
      <c r="NUO109" s="113"/>
      <c r="NUP109" s="113"/>
      <c r="NUQ109" s="113"/>
      <c r="NUR109" s="113"/>
      <c r="NUS109" s="113"/>
      <c r="NUT109" s="113"/>
      <c r="NUU109" s="113"/>
      <c r="NUV109" s="113"/>
      <c r="NUW109" s="113"/>
      <c r="NUX109" s="113"/>
      <c r="NUY109" s="113"/>
      <c r="NUZ109" s="113"/>
      <c r="NVA109" s="113"/>
      <c r="NVB109" s="113"/>
      <c r="NVC109" s="113"/>
      <c r="NVD109" s="113"/>
      <c r="NVE109" s="113"/>
      <c r="NVF109" s="113"/>
      <c r="NVG109" s="113"/>
      <c r="NVH109" s="113"/>
      <c r="NVI109" s="113"/>
      <c r="NVJ109" s="113"/>
      <c r="NVK109" s="113"/>
      <c r="NVL109" s="113"/>
      <c r="NVM109" s="113"/>
      <c r="NVN109" s="113"/>
      <c r="NVO109" s="113"/>
      <c r="NVP109" s="113"/>
      <c r="NVQ109" s="113"/>
      <c r="NVR109" s="113"/>
      <c r="NVS109" s="113"/>
      <c r="NVT109" s="113"/>
      <c r="NVU109" s="113"/>
      <c r="NVV109" s="113"/>
      <c r="NVW109" s="113"/>
      <c r="NVX109" s="113"/>
      <c r="NVY109" s="113"/>
      <c r="NVZ109" s="113"/>
      <c r="NWA109" s="113"/>
      <c r="NWB109" s="113"/>
      <c r="NWC109" s="113"/>
      <c r="NWD109" s="113"/>
      <c r="NWE109" s="113"/>
      <c r="NWF109" s="113"/>
      <c r="NWG109" s="113"/>
      <c r="NWH109" s="113"/>
      <c r="NWI109" s="113"/>
      <c r="NWJ109" s="113"/>
      <c r="NWK109" s="113"/>
      <c r="NWL109" s="113"/>
      <c r="NWM109" s="113"/>
      <c r="NWN109" s="113"/>
      <c r="NWO109" s="113"/>
      <c r="NWP109" s="113"/>
      <c r="NWQ109" s="113"/>
      <c r="NWR109" s="113"/>
      <c r="NWS109" s="113"/>
      <c r="NWT109" s="113"/>
      <c r="NWU109" s="113"/>
      <c r="NWV109" s="113"/>
      <c r="NWW109" s="113"/>
      <c r="NWX109" s="113"/>
      <c r="NWY109" s="113"/>
      <c r="NWZ109" s="113"/>
      <c r="NXA109" s="113"/>
      <c r="NXB109" s="113"/>
      <c r="NXC109" s="113"/>
      <c r="NXD109" s="113"/>
      <c r="NXE109" s="113"/>
      <c r="NXF109" s="113"/>
      <c r="NXG109" s="113"/>
      <c r="NXH109" s="113"/>
      <c r="NXI109" s="113"/>
      <c r="NXJ109" s="113"/>
      <c r="NXK109" s="113"/>
      <c r="NXL109" s="113"/>
      <c r="NXM109" s="113"/>
      <c r="NXN109" s="113"/>
      <c r="NXO109" s="113"/>
      <c r="NXP109" s="113"/>
      <c r="NXQ109" s="113"/>
      <c r="NXR109" s="113"/>
      <c r="NXS109" s="113"/>
      <c r="NXT109" s="113"/>
      <c r="NXU109" s="113"/>
      <c r="NXV109" s="113"/>
      <c r="NXW109" s="113"/>
      <c r="NXX109" s="113"/>
      <c r="NXY109" s="113"/>
      <c r="NXZ109" s="113"/>
      <c r="NYA109" s="113"/>
      <c r="NYB109" s="113"/>
      <c r="NYC109" s="113"/>
      <c r="NYD109" s="113"/>
      <c r="NYE109" s="113"/>
      <c r="NYF109" s="113"/>
      <c r="NYG109" s="113"/>
      <c r="NYH109" s="113"/>
      <c r="NYI109" s="113"/>
      <c r="NYJ109" s="113"/>
      <c r="NYK109" s="113"/>
      <c r="NYL109" s="113"/>
      <c r="NYM109" s="113"/>
      <c r="NYN109" s="113"/>
      <c r="NYO109" s="113"/>
      <c r="NYP109" s="113"/>
      <c r="NYQ109" s="113"/>
      <c r="NYR109" s="113"/>
      <c r="NYS109" s="113"/>
      <c r="NYT109" s="113"/>
      <c r="NYU109" s="113"/>
      <c r="NYV109" s="113"/>
      <c r="NYW109" s="113"/>
      <c r="NYX109" s="113"/>
      <c r="NYY109" s="113"/>
      <c r="NYZ109" s="113"/>
      <c r="NZA109" s="113"/>
      <c r="NZB109" s="113"/>
      <c r="NZC109" s="113"/>
      <c r="NZD109" s="113"/>
      <c r="NZE109" s="113"/>
      <c r="NZF109" s="113"/>
      <c r="NZG109" s="113"/>
      <c r="NZH109" s="113"/>
      <c r="NZI109" s="113"/>
      <c r="NZJ109" s="113"/>
      <c r="NZK109" s="113"/>
      <c r="NZL109" s="113"/>
      <c r="NZM109" s="113"/>
      <c r="NZN109" s="113"/>
      <c r="NZO109" s="113"/>
      <c r="NZP109" s="113"/>
      <c r="NZQ109" s="113"/>
      <c r="NZR109" s="113"/>
      <c r="NZS109" s="113"/>
      <c r="NZT109" s="113"/>
      <c r="NZU109" s="113"/>
      <c r="NZV109" s="113"/>
      <c r="NZW109" s="113"/>
      <c r="NZX109" s="113"/>
      <c r="NZY109" s="113"/>
      <c r="NZZ109" s="113"/>
      <c r="OAA109" s="113"/>
      <c r="OAB109" s="113"/>
      <c r="OAC109" s="113"/>
      <c r="OAD109" s="113"/>
      <c r="OAE109" s="113"/>
      <c r="OAF109" s="113"/>
      <c r="OAG109" s="113"/>
      <c r="OAH109" s="113"/>
      <c r="OAI109" s="113"/>
      <c r="OAJ109" s="113"/>
      <c r="OAK109" s="113"/>
      <c r="OAL109" s="113"/>
      <c r="OAM109" s="113"/>
      <c r="OAN109" s="113"/>
      <c r="OAO109" s="113"/>
      <c r="OAP109" s="113"/>
      <c r="OAQ109" s="113"/>
      <c r="OAR109" s="113"/>
      <c r="OAS109" s="113"/>
      <c r="OAT109" s="113"/>
      <c r="OAU109" s="113"/>
      <c r="OAV109" s="113"/>
      <c r="OAW109" s="113"/>
      <c r="OAX109" s="113"/>
      <c r="OAY109" s="113"/>
      <c r="OAZ109" s="113"/>
      <c r="OBA109" s="113"/>
      <c r="OBB109" s="113"/>
      <c r="OBC109" s="113"/>
      <c r="OBD109" s="113"/>
      <c r="OBE109" s="113"/>
      <c r="OBF109" s="113"/>
      <c r="OBG109" s="113"/>
      <c r="OBH109" s="113"/>
      <c r="OBI109" s="113"/>
      <c r="OBJ109" s="113"/>
      <c r="OBK109" s="113"/>
      <c r="OBL109" s="113"/>
      <c r="OBM109" s="113"/>
      <c r="OBN109" s="113"/>
      <c r="OBO109" s="113"/>
      <c r="OBP109" s="113"/>
      <c r="OBQ109" s="113"/>
      <c r="OBR109" s="113"/>
      <c r="OBS109" s="113"/>
      <c r="OBT109" s="113"/>
      <c r="OBU109" s="113"/>
      <c r="OBV109" s="113"/>
      <c r="OBW109" s="113"/>
      <c r="OBX109" s="113"/>
      <c r="OBY109" s="113"/>
      <c r="OBZ109" s="113"/>
      <c r="OCA109" s="113"/>
      <c r="OCB109" s="113"/>
      <c r="OCC109" s="113"/>
      <c r="OCD109" s="113"/>
      <c r="OCE109" s="113"/>
      <c r="OCF109" s="113"/>
      <c r="OCG109" s="113"/>
      <c r="OCH109" s="113"/>
      <c r="OCI109" s="113"/>
      <c r="OCJ109" s="113"/>
      <c r="OCK109" s="113"/>
      <c r="OCL109" s="113"/>
      <c r="OCM109" s="113"/>
      <c r="OCN109" s="113"/>
      <c r="OCO109" s="113"/>
      <c r="OCP109" s="113"/>
      <c r="OCQ109" s="113"/>
      <c r="OCR109" s="113"/>
      <c r="OCS109" s="113"/>
      <c r="OCT109" s="113"/>
      <c r="OCU109" s="113"/>
      <c r="OCV109" s="113"/>
      <c r="OCW109" s="113"/>
      <c r="OCX109" s="113"/>
      <c r="OCY109" s="113"/>
      <c r="OCZ109" s="113"/>
      <c r="ODA109" s="113"/>
      <c r="ODB109" s="113"/>
      <c r="ODC109" s="113"/>
      <c r="ODD109" s="113"/>
      <c r="ODE109" s="113"/>
      <c r="ODF109" s="113"/>
      <c r="ODG109" s="113"/>
      <c r="ODH109" s="113"/>
      <c r="ODI109" s="113"/>
      <c r="ODJ109" s="113"/>
      <c r="ODK109" s="113"/>
      <c r="ODL109" s="113"/>
      <c r="ODM109" s="113"/>
      <c r="ODN109" s="113"/>
      <c r="ODO109" s="113"/>
      <c r="ODP109" s="113"/>
      <c r="ODQ109" s="113"/>
      <c r="ODR109" s="113"/>
      <c r="ODS109" s="113"/>
      <c r="ODT109" s="113"/>
      <c r="ODU109" s="113"/>
      <c r="ODV109" s="113"/>
      <c r="ODW109" s="113"/>
      <c r="ODX109" s="113"/>
      <c r="ODY109" s="113"/>
      <c r="ODZ109" s="113"/>
      <c r="OEA109" s="113"/>
      <c r="OEB109" s="113"/>
      <c r="OEC109" s="113"/>
      <c r="OED109" s="113"/>
      <c r="OEE109" s="113"/>
      <c r="OEF109" s="113"/>
      <c r="OEG109" s="113"/>
      <c r="OEH109" s="113"/>
      <c r="OEI109" s="113"/>
      <c r="OEJ109" s="113"/>
      <c r="OEK109" s="113"/>
      <c r="OEL109" s="113"/>
      <c r="OEM109" s="113"/>
      <c r="OEN109" s="113"/>
      <c r="OEO109" s="113"/>
      <c r="OEP109" s="113"/>
      <c r="OEQ109" s="113"/>
      <c r="OER109" s="113"/>
      <c r="OES109" s="113"/>
      <c r="OET109" s="113"/>
      <c r="OEU109" s="113"/>
      <c r="OEV109" s="113"/>
      <c r="OEW109" s="113"/>
      <c r="OEX109" s="113"/>
      <c r="OEY109" s="113"/>
      <c r="OEZ109" s="113"/>
      <c r="OFA109" s="113"/>
      <c r="OFB109" s="113"/>
      <c r="OFC109" s="113"/>
      <c r="OFD109" s="113"/>
      <c r="OFE109" s="113"/>
      <c r="OFF109" s="113"/>
      <c r="OFG109" s="113"/>
      <c r="OFH109" s="113"/>
      <c r="OFI109" s="113"/>
      <c r="OFJ109" s="113"/>
      <c r="OFK109" s="113"/>
      <c r="OFL109" s="113"/>
      <c r="OFM109" s="113"/>
      <c r="OFN109" s="113"/>
      <c r="OFO109" s="113"/>
      <c r="OFP109" s="113"/>
      <c r="OFQ109" s="113"/>
      <c r="OFR109" s="113"/>
      <c r="OFS109" s="113"/>
      <c r="OFT109" s="113"/>
      <c r="OFU109" s="113"/>
      <c r="OFV109" s="113"/>
      <c r="OFW109" s="113"/>
      <c r="OFX109" s="113"/>
      <c r="OFY109" s="113"/>
      <c r="OFZ109" s="113"/>
      <c r="OGA109" s="113"/>
      <c r="OGB109" s="113"/>
      <c r="OGC109" s="113"/>
      <c r="OGD109" s="113"/>
      <c r="OGE109" s="113"/>
      <c r="OGF109" s="113"/>
      <c r="OGG109" s="113"/>
      <c r="OGH109" s="113"/>
      <c r="OGI109" s="113"/>
      <c r="OGJ109" s="113"/>
      <c r="OGK109" s="113"/>
      <c r="OGL109" s="113"/>
      <c r="OGM109" s="113"/>
      <c r="OGN109" s="113"/>
      <c r="OGO109" s="113"/>
      <c r="OGP109" s="113"/>
      <c r="OGQ109" s="113"/>
      <c r="OGR109" s="113"/>
      <c r="OGS109" s="113"/>
      <c r="OGT109" s="113"/>
      <c r="OGU109" s="113"/>
      <c r="OGV109" s="113"/>
      <c r="OGW109" s="113"/>
      <c r="OGX109" s="113"/>
      <c r="OGY109" s="113"/>
      <c r="OGZ109" s="113"/>
      <c r="OHA109" s="113"/>
      <c r="OHB109" s="113"/>
      <c r="OHC109" s="113"/>
      <c r="OHD109" s="113"/>
      <c r="OHE109" s="113"/>
      <c r="OHF109" s="113"/>
      <c r="OHG109" s="113"/>
      <c r="OHH109" s="113"/>
      <c r="OHI109" s="113"/>
      <c r="OHJ109" s="113"/>
      <c r="OHK109" s="113"/>
      <c r="OHL109" s="113"/>
      <c r="OHM109" s="113"/>
      <c r="OHN109" s="113"/>
      <c r="OHO109" s="113"/>
      <c r="OHP109" s="113"/>
      <c r="OHQ109" s="113"/>
      <c r="OHR109" s="113"/>
      <c r="OHS109" s="113"/>
      <c r="OHT109" s="113"/>
      <c r="OHU109" s="113"/>
      <c r="OHV109" s="113"/>
      <c r="OHW109" s="113"/>
      <c r="OHX109" s="113"/>
      <c r="OHY109" s="113"/>
      <c r="OHZ109" s="113"/>
      <c r="OIA109" s="113"/>
      <c r="OIB109" s="113"/>
      <c r="OIC109" s="113"/>
      <c r="OID109" s="113"/>
      <c r="OIE109" s="113"/>
      <c r="OIF109" s="113"/>
      <c r="OIG109" s="113"/>
      <c r="OIH109" s="113"/>
      <c r="OII109" s="113"/>
      <c r="OIJ109" s="113"/>
      <c r="OIK109" s="113"/>
      <c r="OIL109" s="113"/>
      <c r="OIM109" s="113"/>
      <c r="OIN109" s="113"/>
      <c r="OIO109" s="113"/>
      <c r="OIP109" s="113"/>
      <c r="OIQ109" s="113"/>
      <c r="OIR109" s="113"/>
      <c r="OIS109" s="113"/>
      <c r="OIT109" s="113"/>
      <c r="OIU109" s="113"/>
      <c r="OIV109" s="113"/>
      <c r="OIW109" s="113"/>
      <c r="OIX109" s="113"/>
      <c r="OIY109" s="113"/>
      <c r="OIZ109" s="113"/>
      <c r="OJA109" s="113"/>
      <c r="OJB109" s="113"/>
      <c r="OJC109" s="113"/>
      <c r="OJD109" s="113"/>
      <c r="OJE109" s="113"/>
      <c r="OJF109" s="113"/>
      <c r="OJG109" s="113"/>
      <c r="OJH109" s="113"/>
      <c r="OJI109" s="113"/>
      <c r="OJJ109" s="113"/>
      <c r="OJK109" s="113"/>
      <c r="OJL109" s="113"/>
      <c r="OJM109" s="113"/>
      <c r="OJN109" s="113"/>
      <c r="OJO109" s="113"/>
      <c r="OJP109" s="113"/>
      <c r="OJQ109" s="113"/>
      <c r="OJR109" s="113"/>
      <c r="OJS109" s="113"/>
      <c r="OJT109" s="113"/>
      <c r="OJU109" s="113"/>
      <c r="OJV109" s="113"/>
      <c r="OJW109" s="113"/>
      <c r="OJX109" s="113"/>
      <c r="OJY109" s="113"/>
      <c r="OJZ109" s="113"/>
      <c r="OKA109" s="113"/>
      <c r="OKB109" s="113"/>
      <c r="OKC109" s="113"/>
      <c r="OKD109" s="113"/>
      <c r="OKE109" s="113"/>
      <c r="OKF109" s="113"/>
      <c r="OKG109" s="113"/>
      <c r="OKH109" s="113"/>
      <c r="OKI109" s="113"/>
      <c r="OKJ109" s="113"/>
      <c r="OKK109" s="113"/>
      <c r="OKL109" s="113"/>
      <c r="OKM109" s="113"/>
      <c r="OKN109" s="113"/>
      <c r="OKO109" s="113"/>
      <c r="OKP109" s="113"/>
      <c r="OKQ109" s="113"/>
      <c r="OKR109" s="113"/>
      <c r="OKS109" s="113"/>
      <c r="OKT109" s="113"/>
      <c r="OKU109" s="113"/>
      <c r="OKV109" s="113"/>
      <c r="OKW109" s="113"/>
      <c r="OKX109" s="113"/>
      <c r="OKY109" s="113"/>
      <c r="OKZ109" s="113"/>
      <c r="OLA109" s="113"/>
      <c r="OLB109" s="113"/>
      <c r="OLC109" s="113"/>
      <c r="OLD109" s="113"/>
      <c r="OLE109" s="113"/>
      <c r="OLF109" s="113"/>
      <c r="OLG109" s="113"/>
      <c r="OLH109" s="113"/>
      <c r="OLI109" s="113"/>
      <c r="OLJ109" s="113"/>
      <c r="OLK109" s="113"/>
      <c r="OLL109" s="113"/>
      <c r="OLM109" s="113"/>
      <c r="OLN109" s="113"/>
      <c r="OLO109" s="113"/>
      <c r="OLP109" s="113"/>
      <c r="OLQ109" s="113"/>
      <c r="OLR109" s="113"/>
      <c r="OLS109" s="113"/>
      <c r="OLT109" s="113"/>
      <c r="OLU109" s="113"/>
      <c r="OLV109" s="113"/>
      <c r="OLW109" s="113"/>
      <c r="OLX109" s="113"/>
      <c r="OLY109" s="113"/>
      <c r="OLZ109" s="113"/>
      <c r="OMA109" s="113"/>
      <c r="OMB109" s="113"/>
      <c r="OMC109" s="113"/>
      <c r="OMD109" s="113"/>
      <c r="OME109" s="113"/>
      <c r="OMF109" s="113"/>
      <c r="OMG109" s="113"/>
      <c r="OMH109" s="113"/>
      <c r="OMI109" s="113"/>
      <c r="OMJ109" s="113"/>
      <c r="OMK109" s="113"/>
      <c r="OML109" s="113"/>
      <c r="OMM109" s="113"/>
      <c r="OMN109" s="113"/>
      <c r="OMO109" s="113"/>
      <c r="OMP109" s="113"/>
      <c r="OMQ109" s="113"/>
      <c r="OMR109" s="113"/>
      <c r="OMS109" s="113"/>
      <c r="OMT109" s="113"/>
      <c r="OMU109" s="113"/>
      <c r="OMV109" s="113"/>
      <c r="OMW109" s="113"/>
      <c r="OMX109" s="113"/>
      <c r="OMY109" s="113"/>
      <c r="OMZ109" s="113"/>
      <c r="ONA109" s="113"/>
      <c r="ONB109" s="113"/>
      <c r="ONC109" s="113"/>
      <c r="OND109" s="113"/>
      <c r="ONE109" s="113"/>
      <c r="ONF109" s="113"/>
      <c r="ONG109" s="113"/>
      <c r="ONH109" s="113"/>
      <c r="ONI109" s="113"/>
      <c r="ONJ109" s="113"/>
      <c r="ONK109" s="113"/>
      <c r="ONL109" s="113"/>
      <c r="ONM109" s="113"/>
      <c r="ONN109" s="113"/>
      <c r="ONO109" s="113"/>
      <c r="ONP109" s="113"/>
      <c r="ONQ109" s="113"/>
      <c r="ONR109" s="113"/>
      <c r="ONS109" s="113"/>
      <c r="ONT109" s="113"/>
      <c r="ONU109" s="113"/>
      <c r="ONV109" s="113"/>
      <c r="ONW109" s="113"/>
      <c r="ONX109" s="113"/>
      <c r="ONY109" s="113"/>
      <c r="ONZ109" s="113"/>
      <c r="OOA109" s="113"/>
      <c r="OOB109" s="113"/>
      <c r="OOC109" s="113"/>
      <c r="OOD109" s="113"/>
      <c r="OOE109" s="113"/>
      <c r="OOF109" s="113"/>
      <c r="OOG109" s="113"/>
      <c r="OOH109" s="113"/>
      <c r="OOI109" s="113"/>
      <c r="OOJ109" s="113"/>
      <c r="OOK109" s="113"/>
      <c r="OOL109" s="113"/>
      <c r="OOM109" s="113"/>
      <c r="OON109" s="113"/>
      <c r="OOO109" s="113"/>
      <c r="OOP109" s="113"/>
      <c r="OOQ109" s="113"/>
      <c r="OOR109" s="113"/>
      <c r="OOS109" s="113"/>
      <c r="OOT109" s="113"/>
      <c r="OOU109" s="113"/>
      <c r="OOV109" s="113"/>
      <c r="OOW109" s="113"/>
      <c r="OOX109" s="113"/>
      <c r="OOY109" s="113"/>
      <c r="OOZ109" s="113"/>
      <c r="OPA109" s="113"/>
      <c r="OPB109" s="113"/>
      <c r="OPC109" s="113"/>
      <c r="OPD109" s="113"/>
      <c r="OPE109" s="113"/>
      <c r="OPF109" s="113"/>
      <c r="OPG109" s="113"/>
      <c r="OPH109" s="113"/>
      <c r="OPI109" s="113"/>
      <c r="OPJ109" s="113"/>
      <c r="OPK109" s="113"/>
      <c r="OPL109" s="113"/>
      <c r="OPM109" s="113"/>
      <c r="OPN109" s="113"/>
      <c r="OPO109" s="113"/>
      <c r="OPP109" s="113"/>
      <c r="OPQ109" s="113"/>
      <c r="OPR109" s="113"/>
      <c r="OPS109" s="113"/>
      <c r="OPT109" s="113"/>
      <c r="OPU109" s="113"/>
      <c r="OPV109" s="113"/>
      <c r="OPW109" s="113"/>
      <c r="OPX109" s="113"/>
      <c r="OPY109" s="113"/>
      <c r="OPZ109" s="113"/>
      <c r="OQA109" s="113"/>
      <c r="OQB109" s="113"/>
      <c r="OQC109" s="113"/>
      <c r="OQD109" s="113"/>
      <c r="OQE109" s="113"/>
      <c r="OQF109" s="113"/>
      <c r="OQG109" s="113"/>
      <c r="OQH109" s="113"/>
      <c r="OQI109" s="113"/>
      <c r="OQJ109" s="113"/>
      <c r="OQK109" s="113"/>
      <c r="OQL109" s="113"/>
      <c r="OQM109" s="113"/>
      <c r="OQN109" s="113"/>
      <c r="OQO109" s="113"/>
      <c r="OQP109" s="113"/>
      <c r="OQQ109" s="113"/>
      <c r="OQR109" s="113"/>
      <c r="OQS109" s="113"/>
      <c r="OQT109" s="113"/>
      <c r="OQU109" s="113"/>
      <c r="OQV109" s="113"/>
      <c r="OQW109" s="113"/>
      <c r="OQX109" s="113"/>
      <c r="OQY109" s="113"/>
      <c r="OQZ109" s="113"/>
      <c r="ORA109" s="113"/>
      <c r="ORB109" s="113"/>
      <c r="ORC109" s="113"/>
      <c r="ORD109" s="113"/>
      <c r="ORE109" s="113"/>
      <c r="ORF109" s="113"/>
      <c r="ORG109" s="113"/>
      <c r="ORH109" s="113"/>
      <c r="ORI109" s="113"/>
      <c r="ORJ109" s="113"/>
      <c r="ORK109" s="113"/>
      <c r="ORL109" s="113"/>
      <c r="ORM109" s="113"/>
      <c r="ORN109" s="113"/>
      <c r="ORO109" s="113"/>
      <c r="ORP109" s="113"/>
      <c r="ORQ109" s="113"/>
      <c r="ORR109" s="113"/>
      <c r="ORS109" s="113"/>
      <c r="ORT109" s="113"/>
      <c r="ORU109" s="113"/>
      <c r="ORV109" s="113"/>
      <c r="ORW109" s="113"/>
      <c r="ORX109" s="113"/>
      <c r="ORY109" s="113"/>
      <c r="ORZ109" s="113"/>
      <c r="OSA109" s="113"/>
      <c r="OSB109" s="113"/>
      <c r="OSC109" s="113"/>
      <c r="OSD109" s="113"/>
      <c r="OSE109" s="113"/>
      <c r="OSF109" s="113"/>
      <c r="OSG109" s="113"/>
      <c r="OSH109" s="113"/>
      <c r="OSI109" s="113"/>
      <c r="OSJ109" s="113"/>
      <c r="OSK109" s="113"/>
      <c r="OSL109" s="113"/>
      <c r="OSM109" s="113"/>
      <c r="OSN109" s="113"/>
      <c r="OSO109" s="113"/>
      <c r="OSP109" s="113"/>
      <c r="OSQ109" s="113"/>
      <c r="OSR109" s="113"/>
      <c r="OSS109" s="113"/>
      <c r="OST109" s="113"/>
      <c r="OSU109" s="113"/>
      <c r="OSV109" s="113"/>
      <c r="OSW109" s="113"/>
      <c r="OSX109" s="113"/>
      <c r="OSY109" s="113"/>
      <c r="OSZ109" s="113"/>
      <c r="OTA109" s="113"/>
      <c r="OTB109" s="113"/>
      <c r="OTC109" s="113"/>
      <c r="OTD109" s="113"/>
      <c r="OTE109" s="113"/>
      <c r="OTF109" s="113"/>
      <c r="OTG109" s="113"/>
      <c r="OTH109" s="113"/>
      <c r="OTI109" s="113"/>
      <c r="OTJ109" s="113"/>
      <c r="OTK109" s="113"/>
      <c r="OTL109" s="113"/>
      <c r="OTM109" s="113"/>
      <c r="OTN109" s="113"/>
      <c r="OTO109" s="113"/>
      <c r="OTP109" s="113"/>
      <c r="OTQ109" s="113"/>
      <c r="OTR109" s="113"/>
      <c r="OTS109" s="113"/>
      <c r="OTT109" s="113"/>
      <c r="OTU109" s="113"/>
      <c r="OTV109" s="113"/>
      <c r="OTW109" s="113"/>
      <c r="OTX109" s="113"/>
      <c r="OTY109" s="113"/>
      <c r="OTZ109" s="113"/>
      <c r="OUA109" s="113"/>
      <c r="OUB109" s="113"/>
      <c r="OUC109" s="113"/>
      <c r="OUD109" s="113"/>
      <c r="OUE109" s="113"/>
      <c r="OUF109" s="113"/>
      <c r="OUG109" s="113"/>
      <c r="OUH109" s="113"/>
      <c r="OUI109" s="113"/>
      <c r="OUJ109" s="113"/>
      <c r="OUK109" s="113"/>
      <c r="OUL109" s="113"/>
      <c r="OUM109" s="113"/>
      <c r="OUN109" s="113"/>
      <c r="OUO109" s="113"/>
      <c r="OUP109" s="113"/>
      <c r="OUQ109" s="113"/>
      <c r="OUR109" s="113"/>
      <c r="OUS109" s="113"/>
      <c r="OUT109" s="113"/>
      <c r="OUU109" s="113"/>
      <c r="OUV109" s="113"/>
      <c r="OUW109" s="113"/>
      <c r="OUX109" s="113"/>
      <c r="OUY109" s="113"/>
      <c r="OUZ109" s="113"/>
      <c r="OVA109" s="113"/>
      <c r="OVB109" s="113"/>
      <c r="OVC109" s="113"/>
      <c r="OVD109" s="113"/>
      <c r="OVE109" s="113"/>
      <c r="OVF109" s="113"/>
      <c r="OVG109" s="113"/>
      <c r="OVH109" s="113"/>
      <c r="OVI109" s="113"/>
      <c r="OVJ109" s="113"/>
      <c r="OVK109" s="113"/>
      <c r="OVL109" s="113"/>
      <c r="OVM109" s="113"/>
      <c r="OVN109" s="113"/>
      <c r="OVO109" s="113"/>
      <c r="OVP109" s="113"/>
      <c r="OVQ109" s="113"/>
      <c r="OVR109" s="113"/>
      <c r="OVS109" s="113"/>
      <c r="OVT109" s="113"/>
      <c r="OVU109" s="113"/>
      <c r="OVV109" s="113"/>
      <c r="OVW109" s="113"/>
      <c r="OVX109" s="113"/>
      <c r="OVY109" s="113"/>
      <c r="OVZ109" s="113"/>
      <c r="OWA109" s="113"/>
      <c r="OWB109" s="113"/>
      <c r="OWC109" s="113"/>
      <c r="OWD109" s="113"/>
      <c r="OWE109" s="113"/>
      <c r="OWF109" s="113"/>
      <c r="OWG109" s="113"/>
      <c r="OWH109" s="113"/>
      <c r="OWI109" s="113"/>
      <c r="OWJ109" s="113"/>
      <c r="OWK109" s="113"/>
      <c r="OWL109" s="113"/>
      <c r="OWM109" s="113"/>
      <c r="OWN109" s="113"/>
      <c r="OWO109" s="113"/>
      <c r="OWP109" s="113"/>
      <c r="OWQ109" s="113"/>
      <c r="OWR109" s="113"/>
      <c r="OWS109" s="113"/>
      <c r="OWT109" s="113"/>
      <c r="OWU109" s="113"/>
      <c r="OWV109" s="113"/>
      <c r="OWW109" s="113"/>
      <c r="OWX109" s="113"/>
      <c r="OWY109" s="113"/>
      <c r="OWZ109" s="113"/>
      <c r="OXA109" s="113"/>
      <c r="OXB109" s="113"/>
      <c r="OXC109" s="113"/>
      <c r="OXD109" s="113"/>
      <c r="OXE109" s="113"/>
      <c r="OXF109" s="113"/>
      <c r="OXG109" s="113"/>
      <c r="OXH109" s="113"/>
      <c r="OXI109" s="113"/>
      <c r="OXJ109" s="113"/>
      <c r="OXK109" s="113"/>
      <c r="OXL109" s="113"/>
      <c r="OXM109" s="113"/>
      <c r="OXN109" s="113"/>
      <c r="OXO109" s="113"/>
      <c r="OXP109" s="113"/>
      <c r="OXQ109" s="113"/>
      <c r="OXR109" s="113"/>
      <c r="OXS109" s="113"/>
      <c r="OXT109" s="113"/>
      <c r="OXU109" s="113"/>
      <c r="OXV109" s="113"/>
      <c r="OXW109" s="113"/>
      <c r="OXX109" s="113"/>
      <c r="OXY109" s="113"/>
      <c r="OXZ109" s="113"/>
      <c r="OYA109" s="113"/>
      <c r="OYB109" s="113"/>
      <c r="OYC109" s="113"/>
      <c r="OYD109" s="113"/>
      <c r="OYE109" s="113"/>
      <c r="OYF109" s="113"/>
      <c r="OYG109" s="113"/>
      <c r="OYH109" s="113"/>
      <c r="OYI109" s="113"/>
      <c r="OYJ109" s="113"/>
      <c r="OYK109" s="113"/>
      <c r="OYL109" s="113"/>
      <c r="OYM109" s="113"/>
      <c r="OYN109" s="113"/>
      <c r="OYO109" s="113"/>
      <c r="OYP109" s="113"/>
      <c r="OYQ109" s="113"/>
      <c r="OYR109" s="113"/>
      <c r="OYS109" s="113"/>
      <c r="OYT109" s="113"/>
      <c r="OYU109" s="113"/>
      <c r="OYV109" s="113"/>
      <c r="OYW109" s="113"/>
      <c r="OYX109" s="113"/>
      <c r="OYY109" s="113"/>
      <c r="OYZ109" s="113"/>
      <c r="OZA109" s="113"/>
      <c r="OZB109" s="113"/>
      <c r="OZC109" s="113"/>
      <c r="OZD109" s="113"/>
      <c r="OZE109" s="113"/>
      <c r="OZF109" s="113"/>
      <c r="OZG109" s="113"/>
      <c r="OZH109" s="113"/>
      <c r="OZI109" s="113"/>
      <c r="OZJ109" s="113"/>
      <c r="OZK109" s="113"/>
      <c r="OZL109" s="113"/>
      <c r="OZM109" s="113"/>
      <c r="OZN109" s="113"/>
      <c r="OZO109" s="113"/>
      <c r="OZP109" s="113"/>
      <c r="OZQ109" s="113"/>
      <c r="OZR109" s="113"/>
      <c r="OZS109" s="113"/>
      <c r="OZT109" s="113"/>
      <c r="OZU109" s="113"/>
      <c r="OZV109" s="113"/>
      <c r="OZW109" s="113"/>
      <c r="OZX109" s="113"/>
      <c r="OZY109" s="113"/>
      <c r="OZZ109" s="113"/>
      <c r="PAA109" s="113"/>
      <c r="PAB109" s="113"/>
      <c r="PAC109" s="113"/>
      <c r="PAD109" s="113"/>
      <c r="PAE109" s="113"/>
      <c r="PAF109" s="113"/>
      <c r="PAG109" s="113"/>
      <c r="PAH109" s="113"/>
      <c r="PAI109" s="113"/>
      <c r="PAJ109" s="113"/>
      <c r="PAK109" s="113"/>
      <c r="PAL109" s="113"/>
      <c r="PAM109" s="113"/>
      <c r="PAN109" s="113"/>
      <c r="PAO109" s="113"/>
      <c r="PAP109" s="113"/>
      <c r="PAQ109" s="113"/>
      <c r="PAR109" s="113"/>
      <c r="PAS109" s="113"/>
      <c r="PAT109" s="113"/>
      <c r="PAU109" s="113"/>
      <c r="PAV109" s="113"/>
      <c r="PAW109" s="113"/>
      <c r="PAX109" s="113"/>
      <c r="PAY109" s="113"/>
      <c r="PAZ109" s="113"/>
      <c r="PBA109" s="113"/>
      <c r="PBB109" s="113"/>
      <c r="PBC109" s="113"/>
      <c r="PBD109" s="113"/>
      <c r="PBE109" s="113"/>
      <c r="PBF109" s="113"/>
      <c r="PBG109" s="113"/>
      <c r="PBH109" s="113"/>
      <c r="PBI109" s="113"/>
      <c r="PBJ109" s="113"/>
      <c r="PBK109" s="113"/>
      <c r="PBL109" s="113"/>
      <c r="PBM109" s="113"/>
      <c r="PBN109" s="113"/>
      <c r="PBO109" s="113"/>
      <c r="PBP109" s="113"/>
      <c r="PBQ109" s="113"/>
      <c r="PBR109" s="113"/>
      <c r="PBS109" s="113"/>
      <c r="PBT109" s="113"/>
      <c r="PBU109" s="113"/>
      <c r="PBV109" s="113"/>
      <c r="PBW109" s="113"/>
      <c r="PBX109" s="113"/>
      <c r="PBY109" s="113"/>
      <c r="PBZ109" s="113"/>
      <c r="PCA109" s="113"/>
      <c r="PCB109" s="113"/>
      <c r="PCC109" s="113"/>
      <c r="PCD109" s="113"/>
      <c r="PCE109" s="113"/>
      <c r="PCF109" s="113"/>
      <c r="PCG109" s="113"/>
      <c r="PCH109" s="113"/>
      <c r="PCI109" s="113"/>
      <c r="PCJ109" s="113"/>
      <c r="PCK109" s="113"/>
      <c r="PCL109" s="113"/>
      <c r="PCM109" s="113"/>
      <c r="PCN109" s="113"/>
      <c r="PCO109" s="113"/>
      <c r="PCP109" s="113"/>
      <c r="PCQ109" s="113"/>
      <c r="PCR109" s="113"/>
      <c r="PCS109" s="113"/>
      <c r="PCT109" s="113"/>
      <c r="PCU109" s="113"/>
      <c r="PCV109" s="113"/>
      <c r="PCW109" s="113"/>
      <c r="PCX109" s="113"/>
      <c r="PCY109" s="113"/>
      <c r="PCZ109" s="113"/>
      <c r="PDA109" s="113"/>
      <c r="PDB109" s="113"/>
      <c r="PDC109" s="113"/>
      <c r="PDD109" s="113"/>
      <c r="PDE109" s="113"/>
      <c r="PDF109" s="113"/>
      <c r="PDG109" s="113"/>
      <c r="PDH109" s="113"/>
      <c r="PDI109" s="113"/>
      <c r="PDJ109" s="113"/>
      <c r="PDK109" s="113"/>
      <c r="PDL109" s="113"/>
      <c r="PDM109" s="113"/>
      <c r="PDN109" s="113"/>
      <c r="PDO109" s="113"/>
      <c r="PDP109" s="113"/>
      <c r="PDQ109" s="113"/>
      <c r="PDR109" s="113"/>
      <c r="PDS109" s="113"/>
      <c r="PDT109" s="113"/>
      <c r="PDU109" s="113"/>
      <c r="PDV109" s="113"/>
      <c r="PDW109" s="113"/>
      <c r="PDX109" s="113"/>
      <c r="PDY109" s="113"/>
      <c r="PDZ109" s="113"/>
      <c r="PEA109" s="113"/>
      <c r="PEB109" s="113"/>
      <c r="PEC109" s="113"/>
      <c r="PED109" s="113"/>
      <c r="PEE109" s="113"/>
      <c r="PEF109" s="113"/>
      <c r="PEG109" s="113"/>
      <c r="PEH109" s="113"/>
      <c r="PEI109" s="113"/>
      <c r="PEJ109" s="113"/>
      <c r="PEK109" s="113"/>
      <c r="PEL109" s="113"/>
      <c r="PEM109" s="113"/>
      <c r="PEN109" s="113"/>
      <c r="PEO109" s="113"/>
      <c r="PEP109" s="113"/>
      <c r="PEQ109" s="113"/>
      <c r="PER109" s="113"/>
      <c r="PES109" s="113"/>
      <c r="PET109" s="113"/>
      <c r="PEU109" s="113"/>
      <c r="PEV109" s="113"/>
      <c r="PEW109" s="113"/>
      <c r="PEX109" s="113"/>
      <c r="PEY109" s="113"/>
      <c r="PEZ109" s="113"/>
      <c r="PFA109" s="113"/>
      <c r="PFB109" s="113"/>
      <c r="PFC109" s="113"/>
      <c r="PFD109" s="113"/>
      <c r="PFE109" s="113"/>
      <c r="PFF109" s="113"/>
      <c r="PFG109" s="113"/>
      <c r="PFH109" s="113"/>
      <c r="PFI109" s="113"/>
      <c r="PFJ109" s="113"/>
      <c r="PFK109" s="113"/>
      <c r="PFL109" s="113"/>
      <c r="PFM109" s="113"/>
      <c r="PFN109" s="113"/>
      <c r="PFO109" s="113"/>
      <c r="PFP109" s="113"/>
      <c r="PFQ109" s="113"/>
      <c r="PFR109" s="113"/>
      <c r="PFS109" s="113"/>
      <c r="PFT109" s="113"/>
      <c r="PFU109" s="113"/>
      <c r="PFV109" s="113"/>
      <c r="PFW109" s="113"/>
      <c r="PFX109" s="113"/>
      <c r="PFY109" s="113"/>
      <c r="PFZ109" s="113"/>
      <c r="PGA109" s="113"/>
      <c r="PGB109" s="113"/>
      <c r="PGC109" s="113"/>
      <c r="PGD109" s="113"/>
      <c r="PGE109" s="113"/>
      <c r="PGF109" s="113"/>
      <c r="PGG109" s="113"/>
      <c r="PGH109" s="113"/>
      <c r="PGI109" s="113"/>
      <c r="PGJ109" s="113"/>
      <c r="PGK109" s="113"/>
      <c r="PGL109" s="113"/>
      <c r="PGM109" s="113"/>
      <c r="PGN109" s="113"/>
      <c r="PGO109" s="113"/>
      <c r="PGP109" s="113"/>
      <c r="PGQ109" s="113"/>
      <c r="PGR109" s="113"/>
      <c r="PGS109" s="113"/>
      <c r="PGT109" s="113"/>
      <c r="PGU109" s="113"/>
      <c r="PGV109" s="113"/>
      <c r="PGW109" s="113"/>
      <c r="PGX109" s="113"/>
      <c r="PGY109" s="113"/>
      <c r="PGZ109" s="113"/>
      <c r="PHA109" s="113"/>
      <c r="PHB109" s="113"/>
      <c r="PHC109" s="113"/>
      <c r="PHD109" s="113"/>
      <c r="PHE109" s="113"/>
      <c r="PHF109" s="113"/>
      <c r="PHG109" s="113"/>
      <c r="PHH109" s="113"/>
      <c r="PHI109" s="113"/>
      <c r="PHJ109" s="113"/>
      <c r="PHK109" s="113"/>
      <c r="PHL109" s="113"/>
      <c r="PHM109" s="113"/>
      <c r="PHN109" s="113"/>
      <c r="PHO109" s="113"/>
      <c r="PHP109" s="113"/>
      <c r="PHQ109" s="113"/>
      <c r="PHR109" s="113"/>
      <c r="PHS109" s="113"/>
      <c r="PHT109" s="113"/>
      <c r="PHU109" s="113"/>
      <c r="PHV109" s="113"/>
      <c r="PHW109" s="113"/>
      <c r="PHX109" s="113"/>
      <c r="PHY109" s="113"/>
      <c r="PHZ109" s="113"/>
      <c r="PIA109" s="113"/>
      <c r="PIB109" s="113"/>
      <c r="PIC109" s="113"/>
      <c r="PID109" s="113"/>
      <c r="PIE109" s="113"/>
      <c r="PIF109" s="113"/>
      <c r="PIG109" s="113"/>
      <c r="PIH109" s="113"/>
      <c r="PII109" s="113"/>
      <c r="PIJ109" s="113"/>
      <c r="PIK109" s="113"/>
      <c r="PIL109" s="113"/>
      <c r="PIM109" s="113"/>
      <c r="PIN109" s="113"/>
      <c r="PIO109" s="113"/>
      <c r="PIP109" s="113"/>
      <c r="PIQ109" s="113"/>
      <c r="PIR109" s="113"/>
      <c r="PIS109" s="113"/>
      <c r="PIT109" s="113"/>
      <c r="PIU109" s="113"/>
      <c r="PIV109" s="113"/>
      <c r="PIW109" s="113"/>
      <c r="PIX109" s="113"/>
      <c r="PIY109" s="113"/>
      <c r="PIZ109" s="113"/>
      <c r="PJA109" s="113"/>
      <c r="PJB109" s="113"/>
      <c r="PJC109" s="113"/>
      <c r="PJD109" s="113"/>
      <c r="PJE109" s="113"/>
      <c r="PJF109" s="113"/>
      <c r="PJG109" s="113"/>
      <c r="PJH109" s="113"/>
      <c r="PJI109" s="113"/>
      <c r="PJJ109" s="113"/>
      <c r="PJK109" s="113"/>
      <c r="PJL109" s="113"/>
      <c r="PJM109" s="113"/>
      <c r="PJN109" s="113"/>
      <c r="PJO109" s="113"/>
      <c r="PJP109" s="113"/>
      <c r="PJQ109" s="113"/>
      <c r="PJR109" s="113"/>
      <c r="PJS109" s="113"/>
      <c r="PJT109" s="113"/>
      <c r="PJU109" s="113"/>
      <c r="PJV109" s="113"/>
      <c r="PJW109" s="113"/>
      <c r="PJX109" s="113"/>
      <c r="PJY109" s="113"/>
      <c r="PJZ109" s="113"/>
      <c r="PKA109" s="113"/>
      <c r="PKB109" s="113"/>
      <c r="PKC109" s="113"/>
      <c r="PKD109" s="113"/>
      <c r="PKE109" s="113"/>
      <c r="PKF109" s="113"/>
      <c r="PKG109" s="113"/>
      <c r="PKH109" s="113"/>
      <c r="PKI109" s="113"/>
      <c r="PKJ109" s="113"/>
      <c r="PKK109" s="113"/>
      <c r="PKL109" s="113"/>
      <c r="PKM109" s="113"/>
      <c r="PKN109" s="113"/>
      <c r="PKO109" s="113"/>
      <c r="PKP109" s="113"/>
      <c r="PKQ109" s="113"/>
      <c r="PKR109" s="113"/>
      <c r="PKS109" s="113"/>
      <c r="PKT109" s="113"/>
      <c r="PKU109" s="113"/>
      <c r="PKV109" s="113"/>
      <c r="PKW109" s="113"/>
      <c r="PKX109" s="113"/>
      <c r="PKY109" s="113"/>
      <c r="PKZ109" s="113"/>
      <c r="PLA109" s="113"/>
      <c r="PLB109" s="113"/>
      <c r="PLC109" s="113"/>
      <c r="PLD109" s="113"/>
      <c r="PLE109" s="113"/>
      <c r="PLF109" s="113"/>
      <c r="PLG109" s="113"/>
      <c r="PLH109" s="113"/>
      <c r="PLI109" s="113"/>
      <c r="PLJ109" s="113"/>
      <c r="PLK109" s="113"/>
      <c r="PLL109" s="113"/>
      <c r="PLM109" s="113"/>
      <c r="PLN109" s="113"/>
      <c r="PLO109" s="113"/>
      <c r="PLP109" s="113"/>
      <c r="PLQ109" s="113"/>
      <c r="PLR109" s="113"/>
      <c r="PLS109" s="113"/>
      <c r="PLT109" s="113"/>
      <c r="PLU109" s="113"/>
      <c r="PLV109" s="113"/>
      <c r="PLW109" s="113"/>
      <c r="PLX109" s="113"/>
      <c r="PLY109" s="113"/>
      <c r="PLZ109" s="113"/>
      <c r="PMA109" s="113"/>
      <c r="PMB109" s="113"/>
      <c r="PMC109" s="113"/>
      <c r="PMD109" s="113"/>
      <c r="PME109" s="113"/>
      <c r="PMF109" s="113"/>
      <c r="PMG109" s="113"/>
      <c r="PMH109" s="113"/>
      <c r="PMI109" s="113"/>
      <c r="PMJ109" s="113"/>
      <c r="PMK109" s="113"/>
      <c r="PML109" s="113"/>
      <c r="PMM109" s="113"/>
      <c r="PMN109" s="113"/>
      <c r="PMO109" s="113"/>
      <c r="PMP109" s="113"/>
      <c r="PMQ109" s="113"/>
      <c r="PMR109" s="113"/>
      <c r="PMS109" s="113"/>
      <c r="PMT109" s="113"/>
      <c r="PMU109" s="113"/>
      <c r="PMV109" s="113"/>
      <c r="PMW109" s="113"/>
      <c r="PMX109" s="113"/>
      <c r="PMY109" s="113"/>
      <c r="PMZ109" s="113"/>
      <c r="PNA109" s="113"/>
      <c r="PNB109" s="113"/>
      <c r="PNC109" s="113"/>
      <c r="PND109" s="113"/>
      <c r="PNE109" s="113"/>
      <c r="PNF109" s="113"/>
      <c r="PNG109" s="113"/>
      <c r="PNH109" s="113"/>
      <c r="PNI109" s="113"/>
      <c r="PNJ109" s="113"/>
      <c r="PNK109" s="113"/>
      <c r="PNL109" s="113"/>
      <c r="PNM109" s="113"/>
      <c r="PNN109" s="113"/>
      <c r="PNO109" s="113"/>
      <c r="PNP109" s="113"/>
      <c r="PNQ109" s="113"/>
      <c r="PNR109" s="113"/>
      <c r="PNS109" s="113"/>
      <c r="PNT109" s="113"/>
      <c r="PNU109" s="113"/>
      <c r="PNV109" s="113"/>
      <c r="PNW109" s="113"/>
      <c r="PNX109" s="113"/>
      <c r="PNY109" s="113"/>
      <c r="PNZ109" s="113"/>
      <c r="POA109" s="113"/>
      <c r="POB109" s="113"/>
      <c r="POC109" s="113"/>
      <c r="POD109" s="113"/>
      <c r="POE109" s="113"/>
      <c r="POF109" s="113"/>
      <c r="POG109" s="113"/>
      <c r="POH109" s="113"/>
      <c r="POI109" s="113"/>
      <c r="POJ109" s="113"/>
      <c r="POK109" s="113"/>
      <c r="POL109" s="113"/>
      <c r="POM109" s="113"/>
      <c r="PON109" s="113"/>
      <c r="POO109" s="113"/>
      <c r="POP109" s="113"/>
      <c r="POQ109" s="113"/>
      <c r="POR109" s="113"/>
      <c r="POS109" s="113"/>
      <c r="POT109" s="113"/>
      <c r="POU109" s="113"/>
      <c r="POV109" s="113"/>
      <c r="POW109" s="113"/>
      <c r="POX109" s="113"/>
      <c r="POY109" s="113"/>
      <c r="POZ109" s="113"/>
      <c r="PPA109" s="113"/>
      <c r="PPB109" s="113"/>
      <c r="PPC109" s="113"/>
      <c r="PPD109" s="113"/>
      <c r="PPE109" s="113"/>
      <c r="PPF109" s="113"/>
      <c r="PPG109" s="113"/>
      <c r="PPH109" s="113"/>
      <c r="PPI109" s="113"/>
      <c r="PPJ109" s="113"/>
      <c r="PPK109" s="113"/>
      <c r="PPL109" s="113"/>
      <c r="PPM109" s="113"/>
      <c r="PPN109" s="113"/>
      <c r="PPO109" s="113"/>
      <c r="PPP109" s="113"/>
      <c r="PPQ109" s="113"/>
      <c r="PPR109" s="113"/>
      <c r="PPS109" s="113"/>
      <c r="PPT109" s="113"/>
      <c r="PPU109" s="113"/>
      <c r="PPV109" s="113"/>
      <c r="PPW109" s="113"/>
      <c r="PPX109" s="113"/>
      <c r="PPY109" s="113"/>
      <c r="PPZ109" s="113"/>
      <c r="PQA109" s="113"/>
      <c r="PQB109" s="113"/>
      <c r="PQC109" s="113"/>
      <c r="PQD109" s="113"/>
      <c r="PQE109" s="113"/>
      <c r="PQF109" s="113"/>
      <c r="PQG109" s="113"/>
      <c r="PQH109" s="113"/>
      <c r="PQI109" s="113"/>
      <c r="PQJ109" s="113"/>
      <c r="PQK109" s="113"/>
      <c r="PQL109" s="113"/>
      <c r="PQM109" s="113"/>
      <c r="PQN109" s="113"/>
      <c r="PQO109" s="113"/>
      <c r="PQP109" s="113"/>
      <c r="PQQ109" s="113"/>
      <c r="PQR109" s="113"/>
      <c r="PQS109" s="113"/>
      <c r="PQT109" s="113"/>
      <c r="PQU109" s="113"/>
      <c r="PQV109" s="113"/>
      <c r="PQW109" s="113"/>
      <c r="PQX109" s="113"/>
      <c r="PQY109" s="113"/>
      <c r="PQZ109" s="113"/>
      <c r="PRA109" s="113"/>
      <c r="PRB109" s="113"/>
      <c r="PRC109" s="113"/>
      <c r="PRD109" s="113"/>
      <c r="PRE109" s="113"/>
      <c r="PRF109" s="113"/>
      <c r="PRG109" s="113"/>
      <c r="PRH109" s="113"/>
      <c r="PRI109" s="113"/>
      <c r="PRJ109" s="113"/>
      <c r="PRK109" s="113"/>
      <c r="PRL109" s="113"/>
      <c r="PRM109" s="113"/>
      <c r="PRN109" s="113"/>
      <c r="PRO109" s="113"/>
      <c r="PRP109" s="113"/>
      <c r="PRQ109" s="113"/>
      <c r="PRR109" s="113"/>
      <c r="PRS109" s="113"/>
      <c r="PRT109" s="113"/>
      <c r="PRU109" s="113"/>
      <c r="PRV109" s="113"/>
      <c r="PRW109" s="113"/>
      <c r="PRX109" s="113"/>
      <c r="PRY109" s="113"/>
      <c r="PRZ109" s="113"/>
      <c r="PSA109" s="113"/>
      <c r="PSB109" s="113"/>
      <c r="PSC109" s="113"/>
      <c r="PSD109" s="113"/>
      <c r="PSE109" s="113"/>
      <c r="PSF109" s="113"/>
      <c r="PSG109" s="113"/>
      <c r="PSH109" s="113"/>
      <c r="PSI109" s="113"/>
      <c r="PSJ109" s="113"/>
      <c r="PSK109" s="113"/>
      <c r="PSL109" s="113"/>
      <c r="PSM109" s="113"/>
      <c r="PSN109" s="113"/>
      <c r="PSO109" s="113"/>
      <c r="PSP109" s="113"/>
      <c r="PSQ109" s="113"/>
      <c r="PSR109" s="113"/>
      <c r="PSS109" s="113"/>
      <c r="PST109" s="113"/>
      <c r="PSU109" s="113"/>
      <c r="PSV109" s="113"/>
      <c r="PSW109" s="113"/>
      <c r="PSX109" s="113"/>
      <c r="PSY109" s="113"/>
      <c r="PSZ109" s="113"/>
      <c r="PTA109" s="113"/>
      <c r="PTB109" s="113"/>
      <c r="PTC109" s="113"/>
      <c r="PTD109" s="113"/>
      <c r="PTE109" s="113"/>
      <c r="PTF109" s="113"/>
      <c r="PTG109" s="113"/>
      <c r="PTH109" s="113"/>
      <c r="PTI109" s="113"/>
      <c r="PTJ109" s="113"/>
      <c r="PTK109" s="113"/>
      <c r="PTL109" s="113"/>
      <c r="PTM109" s="113"/>
      <c r="PTN109" s="113"/>
      <c r="PTO109" s="113"/>
      <c r="PTP109" s="113"/>
      <c r="PTQ109" s="113"/>
      <c r="PTR109" s="113"/>
      <c r="PTS109" s="113"/>
      <c r="PTT109" s="113"/>
      <c r="PTU109" s="113"/>
      <c r="PTV109" s="113"/>
      <c r="PTW109" s="113"/>
      <c r="PTX109" s="113"/>
      <c r="PTY109" s="113"/>
      <c r="PTZ109" s="113"/>
      <c r="PUA109" s="113"/>
      <c r="PUB109" s="113"/>
      <c r="PUC109" s="113"/>
      <c r="PUD109" s="113"/>
      <c r="PUE109" s="113"/>
      <c r="PUF109" s="113"/>
      <c r="PUG109" s="113"/>
      <c r="PUH109" s="113"/>
      <c r="PUI109" s="113"/>
      <c r="PUJ109" s="113"/>
      <c r="PUK109" s="113"/>
      <c r="PUL109" s="113"/>
      <c r="PUM109" s="113"/>
      <c r="PUN109" s="113"/>
      <c r="PUO109" s="113"/>
      <c r="PUP109" s="113"/>
      <c r="PUQ109" s="113"/>
      <c r="PUR109" s="113"/>
      <c r="PUS109" s="113"/>
      <c r="PUT109" s="113"/>
      <c r="PUU109" s="113"/>
      <c r="PUV109" s="113"/>
      <c r="PUW109" s="113"/>
      <c r="PUX109" s="113"/>
      <c r="PUY109" s="113"/>
      <c r="PUZ109" s="113"/>
      <c r="PVA109" s="113"/>
      <c r="PVB109" s="113"/>
      <c r="PVC109" s="113"/>
      <c r="PVD109" s="113"/>
      <c r="PVE109" s="113"/>
      <c r="PVF109" s="113"/>
      <c r="PVG109" s="113"/>
      <c r="PVH109" s="113"/>
      <c r="PVI109" s="113"/>
      <c r="PVJ109" s="113"/>
      <c r="PVK109" s="113"/>
      <c r="PVL109" s="113"/>
      <c r="PVM109" s="113"/>
      <c r="PVN109" s="113"/>
      <c r="PVO109" s="113"/>
      <c r="PVP109" s="113"/>
      <c r="PVQ109" s="113"/>
      <c r="PVR109" s="113"/>
      <c r="PVS109" s="113"/>
      <c r="PVT109" s="113"/>
      <c r="PVU109" s="113"/>
      <c r="PVV109" s="113"/>
      <c r="PVW109" s="113"/>
      <c r="PVX109" s="113"/>
      <c r="PVY109" s="113"/>
      <c r="PVZ109" s="113"/>
      <c r="PWA109" s="113"/>
      <c r="PWB109" s="113"/>
      <c r="PWC109" s="113"/>
      <c r="PWD109" s="113"/>
      <c r="PWE109" s="113"/>
      <c r="PWF109" s="113"/>
      <c r="PWG109" s="113"/>
      <c r="PWH109" s="113"/>
      <c r="PWI109" s="113"/>
      <c r="PWJ109" s="113"/>
      <c r="PWK109" s="113"/>
      <c r="PWL109" s="113"/>
      <c r="PWM109" s="113"/>
      <c r="PWN109" s="113"/>
      <c r="PWO109" s="113"/>
      <c r="PWP109" s="113"/>
      <c r="PWQ109" s="113"/>
      <c r="PWR109" s="113"/>
      <c r="PWS109" s="113"/>
      <c r="PWT109" s="113"/>
      <c r="PWU109" s="113"/>
      <c r="PWV109" s="113"/>
      <c r="PWW109" s="113"/>
      <c r="PWX109" s="113"/>
      <c r="PWY109" s="113"/>
      <c r="PWZ109" s="113"/>
      <c r="PXA109" s="113"/>
      <c r="PXB109" s="113"/>
      <c r="PXC109" s="113"/>
      <c r="PXD109" s="113"/>
      <c r="PXE109" s="113"/>
      <c r="PXF109" s="113"/>
      <c r="PXG109" s="113"/>
      <c r="PXH109" s="113"/>
      <c r="PXI109" s="113"/>
      <c r="PXJ109" s="113"/>
      <c r="PXK109" s="113"/>
      <c r="PXL109" s="113"/>
      <c r="PXM109" s="113"/>
      <c r="PXN109" s="113"/>
      <c r="PXO109" s="113"/>
      <c r="PXP109" s="113"/>
      <c r="PXQ109" s="113"/>
      <c r="PXR109" s="113"/>
      <c r="PXS109" s="113"/>
      <c r="PXT109" s="113"/>
      <c r="PXU109" s="113"/>
      <c r="PXV109" s="113"/>
      <c r="PXW109" s="113"/>
      <c r="PXX109" s="113"/>
      <c r="PXY109" s="113"/>
      <c r="PXZ109" s="113"/>
      <c r="PYA109" s="113"/>
      <c r="PYB109" s="113"/>
      <c r="PYC109" s="113"/>
      <c r="PYD109" s="113"/>
      <c r="PYE109" s="113"/>
      <c r="PYF109" s="113"/>
      <c r="PYG109" s="113"/>
      <c r="PYH109" s="113"/>
      <c r="PYI109" s="113"/>
      <c r="PYJ109" s="113"/>
      <c r="PYK109" s="113"/>
      <c r="PYL109" s="113"/>
      <c r="PYM109" s="113"/>
      <c r="PYN109" s="113"/>
      <c r="PYO109" s="113"/>
      <c r="PYP109" s="113"/>
      <c r="PYQ109" s="113"/>
      <c r="PYR109" s="113"/>
      <c r="PYS109" s="113"/>
      <c r="PYT109" s="113"/>
      <c r="PYU109" s="113"/>
      <c r="PYV109" s="113"/>
      <c r="PYW109" s="113"/>
      <c r="PYX109" s="113"/>
      <c r="PYY109" s="113"/>
      <c r="PYZ109" s="113"/>
      <c r="PZA109" s="113"/>
      <c r="PZB109" s="113"/>
      <c r="PZC109" s="113"/>
      <c r="PZD109" s="113"/>
      <c r="PZE109" s="113"/>
      <c r="PZF109" s="113"/>
      <c r="PZG109" s="113"/>
      <c r="PZH109" s="113"/>
      <c r="PZI109" s="113"/>
      <c r="PZJ109" s="113"/>
      <c r="PZK109" s="113"/>
      <c r="PZL109" s="113"/>
      <c r="PZM109" s="113"/>
      <c r="PZN109" s="113"/>
      <c r="PZO109" s="113"/>
      <c r="PZP109" s="113"/>
      <c r="PZQ109" s="113"/>
      <c r="PZR109" s="113"/>
      <c r="PZS109" s="113"/>
      <c r="PZT109" s="113"/>
      <c r="PZU109" s="113"/>
      <c r="PZV109" s="113"/>
      <c r="PZW109" s="113"/>
      <c r="PZX109" s="113"/>
      <c r="PZY109" s="113"/>
      <c r="PZZ109" s="113"/>
      <c r="QAA109" s="113"/>
      <c r="QAB109" s="113"/>
      <c r="QAC109" s="113"/>
      <c r="QAD109" s="113"/>
      <c r="QAE109" s="113"/>
      <c r="QAF109" s="113"/>
      <c r="QAG109" s="113"/>
      <c r="QAH109" s="113"/>
      <c r="QAI109" s="113"/>
      <c r="QAJ109" s="113"/>
      <c r="QAK109" s="113"/>
      <c r="QAL109" s="113"/>
      <c r="QAM109" s="113"/>
      <c r="QAN109" s="113"/>
      <c r="QAO109" s="113"/>
      <c r="QAP109" s="113"/>
      <c r="QAQ109" s="113"/>
      <c r="QAR109" s="113"/>
      <c r="QAS109" s="113"/>
      <c r="QAT109" s="113"/>
      <c r="QAU109" s="113"/>
      <c r="QAV109" s="113"/>
      <c r="QAW109" s="113"/>
      <c r="QAX109" s="113"/>
      <c r="QAY109" s="113"/>
      <c r="QAZ109" s="113"/>
      <c r="QBA109" s="113"/>
      <c r="QBB109" s="113"/>
      <c r="QBC109" s="113"/>
      <c r="QBD109" s="113"/>
      <c r="QBE109" s="113"/>
      <c r="QBF109" s="113"/>
      <c r="QBG109" s="113"/>
      <c r="QBH109" s="113"/>
      <c r="QBI109" s="113"/>
      <c r="QBJ109" s="113"/>
      <c r="QBK109" s="113"/>
      <c r="QBL109" s="113"/>
      <c r="QBM109" s="113"/>
      <c r="QBN109" s="113"/>
      <c r="QBO109" s="113"/>
      <c r="QBP109" s="113"/>
      <c r="QBQ109" s="113"/>
      <c r="QBR109" s="113"/>
      <c r="QBS109" s="113"/>
      <c r="QBT109" s="113"/>
      <c r="QBU109" s="113"/>
      <c r="QBV109" s="113"/>
      <c r="QBW109" s="113"/>
      <c r="QBX109" s="113"/>
      <c r="QBY109" s="113"/>
      <c r="QBZ109" s="113"/>
      <c r="QCA109" s="113"/>
      <c r="QCB109" s="113"/>
      <c r="QCC109" s="113"/>
      <c r="QCD109" s="113"/>
      <c r="QCE109" s="113"/>
      <c r="QCF109" s="113"/>
      <c r="QCG109" s="113"/>
      <c r="QCH109" s="113"/>
      <c r="QCI109" s="113"/>
      <c r="QCJ109" s="113"/>
      <c r="QCK109" s="113"/>
      <c r="QCL109" s="113"/>
      <c r="QCM109" s="113"/>
      <c r="QCN109" s="113"/>
      <c r="QCO109" s="113"/>
      <c r="QCP109" s="113"/>
      <c r="QCQ109" s="113"/>
      <c r="QCR109" s="113"/>
      <c r="QCS109" s="113"/>
      <c r="QCT109" s="113"/>
      <c r="QCU109" s="113"/>
      <c r="QCV109" s="113"/>
      <c r="QCW109" s="113"/>
      <c r="QCX109" s="113"/>
      <c r="QCY109" s="113"/>
      <c r="QCZ109" s="113"/>
      <c r="QDA109" s="113"/>
      <c r="QDB109" s="113"/>
      <c r="QDC109" s="113"/>
      <c r="QDD109" s="113"/>
      <c r="QDE109" s="113"/>
      <c r="QDF109" s="113"/>
      <c r="QDG109" s="113"/>
      <c r="QDH109" s="113"/>
      <c r="QDI109" s="113"/>
      <c r="QDJ109" s="113"/>
      <c r="QDK109" s="113"/>
      <c r="QDL109" s="113"/>
      <c r="QDM109" s="113"/>
      <c r="QDN109" s="113"/>
      <c r="QDO109" s="113"/>
      <c r="QDP109" s="113"/>
      <c r="QDQ109" s="113"/>
      <c r="QDR109" s="113"/>
      <c r="QDS109" s="113"/>
      <c r="QDT109" s="113"/>
      <c r="QDU109" s="113"/>
      <c r="QDV109" s="113"/>
      <c r="QDW109" s="113"/>
      <c r="QDX109" s="113"/>
      <c r="QDY109" s="113"/>
      <c r="QDZ109" s="113"/>
      <c r="QEA109" s="113"/>
      <c r="QEB109" s="113"/>
      <c r="QEC109" s="113"/>
      <c r="QED109" s="113"/>
      <c r="QEE109" s="113"/>
      <c r="QEF109" s="113"/>
      <c r="QEG109" s="113"/>
      <c r="QEH109" s="113"/>
      <c r="QEI109" s="113"/>
      <c r="QEJ109" s="113"/>
      <c r="QEK109" s="113"/>
      <c r="QEL109" s="113"/>
      <c r="QEM109" s="113"/>
      <c r="QEN109" s="113"/>
      <c r="QEO109" s="113"/>
      <c r="QEP109" s="113"/>
      <c r="QEQ109" s="113"/>
      <c r="QER109" s="113"/>
      <c r="QES109" s="113"/>
      <c r="QET109" s="113"/>
      <c r="QEU109" s="113"/>
      <c r="QEV109" s="113"/>
      <c r="QEW109" s="113"/>
      <c r="QEX109" s="113"/>
      <c r="QEY109" s="113"/>
      <c r="QEZ109" s="113"/>
      <c r="QFA109" s="113"/>
      <c r="QFB109" s="113"/>
      <c r="QFC109" s="113"/>
      <c r="QFD109" s="113"/>
      <c r="QFE109" s="113"/>
      <c r="QFF109" s="113"/>
      <c r="QFG109" s="113"/>
      <c r="QFH109" s="113"/>
      <c r="QFI109" s="113"/>
      <c r="QFJ109" s="113"/>
      <c r="QFK109" s="113"/>
      <c r="QFL109" s="113"/>
      <c r="QFM109" s="113"/>
      <c r="QFN109" s="113"/>
      <c r="QFO109" s="113"/>
      <c r="QFP109" s="113"/>
      <c r="QFQ109" s="113"/>
      <c r="QFR109" s="113"/>
      <c r="QFS109" s="113"/>
      <c r="QFT109" s="113"/>
      <c r="QFU109" s="113"/>
      <c r="QFV109" s="113"/>
      <c r="QFW109" s="113"/>
      <c r="QFX109" s="113"/>
      <c r="QFY109" s="113"/>
      <c r="QFZ109" s="113"/>
      <c r="QGA109" s="113"/>
      <c r="QGB109" s="113"/>
      <c r="QGC109" s="113"/>
      <c r="QGD109" s="113"/>
      <c r="QGE109" s="113"/>
      <c r="QGF109" s="113"/>
      <c r="QGG109" s="113"/>
      <c r="QGH109" s="113"/>
      <c r="QGI109" s="113"/>
      <c r="QGJ109" s="113"/>
      <c r="QGK109" s="113"/>
      <c r="QGL109" s="113"/>
      <c r="QGM109" s="113"/>
      <c r="QGN109" s="113"/>
      <c r="QGO109" s="113"/>
      <c r="QGP109" s="113"/>
      <c r="QGQ109" s="113"/>
      <c r="QGR109" s="113"/>
      <c r="QGS109" s="113"/>
      <c r="QGT109" s="113"/>
      <c r="QGU109" s="113"/>
      <c r="QGV109" s="113"/>
      <c r="QGW109" s="113"/>
      <c r="QGX109" s="113"/>
      <c r="QGY109" s="113"/>
      <c r="QGZ109" s="113"/>
      <c r="QHA109" s="113"/>
      <c r="QHB109" s="113"/>
      <c r="QHC109" s="113"/>
      <c r="QHD109" s="113"/>
      <c r="QHE109" s="113"/>
      <c r="QHF109" s="113"/>
      <c r="QHG109" s="113"/>
      <c r="QHH109" s="113"/>
      <c r="QHI109" s="113"/>
      <c r="QHJ109" s="113"/>
      <c r="QHK109" s="113"/>
      <c r="QHL109" s="113"/>
      <c r="QHM109" s="113"/>
      <c r="QHN109" s="113"/>
      <c r="QHO109" s="113"/>
      <c r="QHP109" s="113"/>
      <c r="QHQ109" s="113"/>
      <c r="QHR109" s="113"/>
      <c r="QHS109" s="113"/>
      <c r="QHT109" s="113"/>
      <c r="QHU109" s="113"/>
      <c r="QHV109" s="113"/>
      <c r="QHW109" s="113"/>
      <c r="QHX109" s="113"/>
      <c r="QHY109" s="113"/>
      <c r="QHZ109" s="113"/>
      <c r="QIA109" s="113"/>
      <c r="QIB109" s="113"/>
      <c r="QIC109" s="113"/>
      <c r="QID109" s="113"/>
      <c r="QIE109" s="113"/>
      <c r="QIF109" s="113"/>
      <c r="QIG109" s="113"/>
      <c r="QIH109" s="113"/>
      <c r="QII109" s="113"/>
      <c r="QIJ109" s="113"/>
      <c r="QIK109" s="113"/>
      <c r="QIL109" s="113"/>
      <c r="QIM109" s="113"/>
      <c r="QIN109" s="113"/>
      <c r="QIO109" s="113"/>
      <c r="QIP109" s="113"/>
      <c r="QIQ109" s="113"/>
      <c r="QIR109" s="113"/>
      <c r="QIS109" s="113"/>
      <c r="QIT109" s="113"/>
      <c r="QIU109" s="113"/>
      <c r="QIV109" s="113"/>
      <c r="QIW109" s="113"/>
      <c r="QIX109" s="113"/>
      <c r="QIY109" s="113"/>
      <c r="QIZ109" s="113"/>
      <c r="QJA109" s="113"/>
      <c r="QJB109" s="113"/>
      <c r="QJC109" s="113"/>
      <c r="QJD109" s="113"/>
      <c r="QJE109" s="113"/>
      <c r="QJF109" s="113"/>
      <c r="QJG109" s="113"/>
      <c r="QJH109" s="113"/>
      <c r="QJI109" s="113"/>
      <c r="QJJ109" s="113"/>
      <c r="QJK109" s="113"/>
      <c r="QJL109" s="113"/>
      <c r="QJM109" s="113"/>
      <c r="QJN109" s="113"/>
      <c r="QJO109" s="113"/>
      <c r="QJP109" s="113"/>
      <c r="QJQ109" s="113"/>
      <c r="QJR109" s="113"/>
      <c r="QJS109" s="113"/>
      <c r="QJT109" s="113"/>
      <c r="QJU109" s="113"/>
      <c r="QJV109" s="113"/>
      <c r="QJW109" s="113"/>
      <c r="QJX109" s="113"/>
      <c r="QJY109" s="113"/>
      <c r="QJZ109" s="113"/>
      <c r="QKA109" s="113"/>
      <c r="QKB109" s="113"/>
      <c r="QKC109" s="113"/>
      <c r="QKD109" s="113"/>
      <c r="QKE109" s="113"/>
      <c r="QKF109" s="113"/>
      <c r="QKG109" s="113"/>
      <c r="QKH109" s="113"/>
      <c r="QKI109" s="113"/>
      <c r="QKJ109" s="113"/>
      <c r="QKK109" s="113"/>
      <c r="QKL109" s="113"/>
      <c r="QKM109" s="113"/>
      <c r="QKN109" s="113"/>
      <c r="QKO109" s="113"/>
      <c r="QKP109" s="113"/>
      <c r="QKQ109" s="113"/>
      <c r="QKR109" s="113"/>
      <c r="QKS109" s="113"/>
      <c r="QKT109" s="113"/>
      <c r="QKU109" s="113"/>
      <c r="QKV109" s="113"/>
      <c r="QKW109" s="113"/>
      <c r="QKX109" s="113"/>
      <c r="QKY109" s="113"/>
      <c r="QKZ109" s="113"/>
      <c r="QLA109" s="113"/>
      <c r="QLB109" s="113"/>
      <c r="QLC109" s="113"/>
      <c r="QLD109" s="113"/>
      <c r="QLE109" s="113"/>
      <c r="QLF109" s="113"/>
      <c r="QLG109" s="113"/>
      <c r="QLH109" s="113"/>
      <c r="QLI109" s="113"/>
      <c r="QLJ109" s="113"/>
      <c r="QLK109" s="113"/>
      <c r="QLL109" s="113"/>
      <c r="QLM109" s="113"/>
      <c r="QLN109" s="113"/>
      <c r="QLO109" s="113"/>
      <c r="QLP109" s="113"/>
      <c r="QLQ109" s="113"/>
      <c r="QLR109" s="113"/>
      <c r="QLS109" s="113"/>
      <c r="QLT109" s="113"/>
      <c r="QLU109" s="113"/>
      <c r="QLV109" s="113"/>
      <c r="QLW109" s="113"/>
      <c r="QLX109" s="113"/>
      <c r="QLY109" s="113"/>
      <c r="QLZ109" s="113"/>
      <c r="QMA109" s="113"/>
      <c r="QMB109" s="113"/>
      <c r="QMC109" s="113"/>
      <c r="QMD109" s="113"/>
      <c r="QME109" s="113"/>
      <c r="QMF109" s="113"/>
      <c r="QMG109" s="113"/>
      <c r="QMH109" s="113"/>
      <c r="QMI109" s="113"/>
      <c r="QMJ109" s="113"/>
      <c r="QMK109" s="113"/>
      <c r="QML109" s="113"/>
      <c r="QMM109" s="113"/>
      <c r="QMN109" s="113"/>
      <c r="QMO109" s="113"/>
      <c r="QMP109" s="113"/>
      <c r="QMQ109" s="113"/>
      <c r="QMR109" s="113"/>
      <c r="QMS109" s="113"/>
      <c r="QMT109" s="113"/>
      <c r="QMU109" s="113"/>
      <c r="QMV109" s="113"/>
      <c r="QMW109" s="113"/>
      <c r="QMX109" s="113"/>
      <c r="QMY109" s="113"/>
      <c r="QMZ109" s="113"/>
      <c r="QNA109" s="113"/>
      <c r="QNB109" s="113"/>
      <c r="QNC109" s="113"/>
      <c r="QND109" s="113"/>
      <c r="QNE109" s="113"/>
      <c r="QNF109" s="113"/>
      <c r="QNG109" s="113"/>
      <c r="QNH109" s="113"/>
      <c r="QNI109" s="113"/>
      <c r="QNJ109" s="113"/>
      <c r="QNK109" s="113"/>
      <c r="QNL109" s="113"/>
      <c r="QNM109" s="113"/>
      <c r="QNN109" s="113"/>
      <c r="QNO109" s="113"/>
      <c r="QNP109" s="113"/>
      <c r="QNQ109" s="113"/>
      <c r="QNR109" s="113"/>
      <c r="QNS109" s="113"/>
      <c r="QNT109" s="113"/>
      <c r="QNU109" s="113"/>
      <c r="QNV109" s="113"/>
      <c r="QNW109" s="113"/>
      <c r="QNX109" s="113"/>
      <c r="QNY109" s="113"/>
      <c r="QNZ109" s="113"/>
      <c r="QOA109" s="113"/>
      <c r="QOB109" s="113"/>
      <c r="QOC109" s="113"/>
      <c r="QOD109" s="113"/>
      <c r="QOE109" s="113"/>
      <c r="QOF109" s="113"/>
      <c r="QOG109" s="113"/>
      <c r="QOH109" s="113"/>
      <c r="QOI109" s="113"/>
      <c r="QOJ109" s="113"/>
      <c r="QOK109" s="113"/>
      <c r="QOL109" s="113"/>
      <c r="QOM109" s="113"/>
      <c r="QON109" s="113"/>
      <c r="QOO109" s="113"/>
      <c r="QOP109" s="113"/>
      <c r="QOQ109" s="113"/>
      <c r="QOR109" s="113"/>
      <c r="QOS109" s="113"/>
      <c r="QOT109" s="113"/>
      <c r="QOU109" s="113"/>
      <c r="QOV109" s="113"/>
      <c r="QOW109" s="113"/>
      <c r="QOX109" s="113"/>
      <c r="QOY109" s="113"/>
      <c r="QOZ109" s="113"/>
      <c r="QPA109" s="113"/>
      <c r="QPB109" s="113"/>
      <c r="QPC109" s="113"/>
      <c r="QPD109" s="113"/>
      <c r="QPE109" s="113"/>
      <c r="QPF109" s="113"/>
      <c r="QPG109" s="113"/>
      <c r="QPH109" s="113"/>
      <c r="QPI109" s="113"/>
      <c r="QPJ109" s="113"/>
      <c r="QPK109" s="113"/>
      <c r="QPL109" s="113"/>
      <c r="QPM109" s="113"/>
      <c r="QPN109" s="113"/>
      <c r="QPO109" s="113"/>
      <c r="QPP109" s="113"/>
      <c r="QPQ109" s="113"/>
      <c r="QPR109" s="113"/>
      <c r="QPS109" s="113"/>
      <c r="QPT109" s="113"/>
      <c r="QPU109" s="113"/>
      <c r="QPV109" s="113"/>
      <c r="QPW109" s="113"/>
      <c r="QPX109" s="113"/>
      <c r="QPY109" s="113"/>
      <c r="QPZ109" s="113"/>
      <c r="QQA109" s="113"/>
      <c r="QQB109" s="113"/>
      <c r="QQC109" s="113"/>
      <c r="QQD109" s="113"/>
      <c r="QQE109" s="113"/>
      <c r="QQF109" s="113"/>
      <c r="QQG109" s="113"/>
      <c r="QQH109" s="113"/>
      <c r="QQI109" s="113"/>
      <c r="QQJ109" s="113"/>
      <c r="QQK109" s="113"/>
      <c r="QQL109" s="113"/>
      <c r="QQM109" s="113"/>
      <c r="QQN109" s="113"/>
      <c r="QQO109" s="113"/>
      <c r="QQP109" s="113"/>
      <c r="QQQ109" s="113"/>
      <c r="QQR109" s="113"/>
      <c r="QQS109" s="113"/>
      <c r="QQT109" s="113"/>
      <c r="QQU109" s="113"/>
      <c r="QQV109" s="113"/>
      <c r="QQW109" s="113"/>
      <c r="QQX109" s="113"/>
      <c r="QQY109" s="113"/>
      <c r="QQZ109" s="113"/>
      <c r="QRA109" s="113"/>
      <c r="QRB109" s="113"/>
      <c r="QRC109" s="113"/>
      <c r="QRD109" s="113"/>
      <c r="QRE109" s="113"/>
      <c r="QRF109" s="113"/>
      <c r="QRG109" s="113"/>
      <c r="QRH109" s="113"/>
      <c r="QRI109" s="113"/>
      <c r="QRJ109" s="113"/>
      <c r="QRK109" s="113"/>
      <c r="QRL109" s="113"/>
      <c r="QRM109" s="113"/>
      <c r="QRN109" s="113"/>
      <c r="QRO109" s="113"/>
      <c r="QRP109" s="113"/>
      <c r="QRQ109" s="113"/>
      <c r="QRR109" s="113"/>
      <c r="QRS109" s="113"/>
      <c r="QRT109" s="113"/>
      <c r="QRU109" s="113"/>
      <c r="QRV109" s="113"/>
      <c r="QRW109" s="113"/>
      <c r="QRX109" s="113"/>
      <c r="QRY109" s="113"/>
      <c r="QRZ109" s="113"/>
      <c r="QSA109" s="113"/>
      <c r="QSB109" s="113"/>
      <c r="QSC109" s="113"/>
      <c r="QSD109" s="113"/>
      <c r="QSE109" s="113"/>
      <c r="QSF109" s="113"/>
      <c r="QSG109" s="113"/>
      <c r="QSH109" s="113"/>
      <c r="QSI109" s="113"/>
      <c r="QSJ109" s="113"/>
      <c r="QSK109" s="113"/>
      <c r="QSL109" s="113"/>
      <c r="QSM109" s="113"/>
      <c r="QSN109" s="113"/>
      <c r="QSO109" s="113"/>
      <c r="QSP109" s="113"/>
      <c r="QSQ109" s="113"/>
      <c r="QSR109" s="113"/>
      <c r="QSS109" s="113"/>
      <c r="QST109" s="113"/>
      <c r="QSU109" s="113"/>
      <c r="QSV109" s="113"/>
      <c r="QSW109" s="113"/>
      <c r="QSX109" s="113"/>
      <c r="QSY109" s="113"/>
      <c r="QSZ109" s="113"/>
      <c r="QTA109" s="113"/>
      <c r="QTB109" s="113"/>
      <c r="QTC109" s="113"/>
      <c r="QTD109" s="113"/>
      <c r="QTE109" s="113"/>
      <c r="QTF109" s="113"/>
      <c r="QTG109" s="113"/>
      <c r="QTH109" s="113"/>
      <c r="QTI109" s="113"/>
      <c r="QTJ109" s="113"/>
      <c r="QTK109" s="113"/>
      <c r="QTL109" s="113"/>
      <c r="QTM109" s="113"/>
      <c r="QTN109" s="113"/>
      <c r="QTO109" s="113"/>
      <c r="QTP109" s="113"/>
      <c r="QTQ109" s="113"/>
      <c r="QTR109" s="113"/>
      <c r="QTS109" s="113"/>
      <c r="QTT109" s="113"/>
      <c r="QTU109" s="113"/>
      <c r="QTV109" s="113"/>
      <c r="QTW109" s="113"/>
      <c r="QTX109" s="113"/>
      <c r="QTY109" s="113"/>
      <c r="QTZ109" s="113"/>
      <c r="QUA109" s="113"/>
      <c r="QUB109" s="113"/>
      <c r="QUC109" s="113"/>
      <c r="QUD109" s="113"/>
      <c r="QUE109" s="113"/>
      <c r="QUF109" s="113"/>
      <c r="QUG109" s="113"/>
      <c r="QUH109" s="113"/>
      <c r="QUI109" s="113"/>
      <c r="QUJ109" s="113"/>
      <c r="QUK109" s="113"/>
      <c r="QUL109" s="113"/>
      <c r="QUM109" s="113"/>
      <c r="QUN109" s="113"/>
      <c r="QUO109" s="113"/>
      <c r="QUP109" s="113"/>
      <c r="QUQ109" s="113"/>
      <c r="QUR109" s="113"/>
      <c r="QUS109" s="113"/>
      <c r="QUT109" s="113"/>
      <c r="QUU109" s="113"/>
      <c r="QUV109" s="113"/>
      <c r="QUW109" s="113"/>
      <c r="QUX109" s="113"/>
      <c r="QUY109" s="113"/>
      <c r="QUZ109" s="113"/>
      <c r="QVA109" s="113"/>
      <c r="QVB109" s="113"/>
      <c r="QVC109" s="113"/>
      <c r="QVD109" s="113"/>
      <c r="QVE109" s="113"/>
      <c r="QVF109" s="113"/>
      <c r="QVG109" s="113"/>
      <c r="QVH109" s="113"/>
      <c r="QVI109" s="113"/>
      <c r="QVJ109" s="113"/>
      <c r="QVK109" s="113"/>
      <c r="QVL109" s="113"/>
      <c r="QVM109" s="113"/>
      <c r="QVN109" s="113"/>
      <c r="QVO109" s="113"/>
      <c r="QVP109" s="113"/>
      <c r="QVQ109" s="113"/>
      <c r="QVR109" s="113"/>
      <c r="QVS109" s="113"/>
      <c r="QVT109" s="113"/>
      <c r="QVU109" s="113"/>
      <c r="QVV109" s="113"/>
      <c r="QVW109" s="113"/>
      <c r="QVX109" s="113"/>
      <c r="QVY109" s="113"/>
      <c r="QVZ109" s="113"/>
      <c r="QWA109" s="113"/>
      <c r="QWB109" s="113"/>
      <c r="QWC109" s="113"/>
      <c r="QWD109" s="113"/>
      <c r="QWE109" s="113"/>
      <c r="QWF109" s="113"/>
      <c r="QWG109" s="113"/>
      <c r="QWH109" s="113"/>
      <c r="QWI109" s="113"/>
      <c r="QWJ109" s="113"/>
      <c r="QWK109" s="113"/>
      <c r="QWL109" s="113"/>
      <c r="QWM109" s="113"/>
      <c r="QWN109" s="113"/>
      <c r="QWO109" s="113"/>
      <c r="QWP109" s="113"/>
      <c r="QWQ109" s="113"/>
      <c r="QWR109" s="113"/>
      <c r="QWS109" s="113"/>
      <c r="QWT109" s="113"/>
      <c r="QWU109" s="113"/>
      <c r="QWV109" s="113"/>
      <c r="QWW109" s="113"/>
      <c r="QWX109" s="113"/>
      <c r="QWY109" s="113"/>
      <c r="QWZ109" s="113"/>
      <c r="QXA109" s="113"/>
      <c r="QXB109" s="113"/>
      <c r="QXC109" s="113"/>
      <c r="QXD109" s="113"/>
      <c r="QXE109" s="113"/>
      <c r="QXF109" s="113"/>
      <c r="QXG109" s="113"/>
      <c r="QXH109" s="113"/>
      <c r="QXI109" s="113"/>
      <c r="QXJ109" s="113"/>
      <c r="QXK109" s="113"/>
      <c r="QXL109" s="113"/>
      <c r="QXM109" s="113"/>
      <c r="QXN109" s="113"/>
      <c r="QXO109" s="113"/>
      <c r="QXP109" s="113"/>
      <c r="QXQ109" s="113"/>
      <c r="QXR109" s="113"/>
      <c r="QXS109" s="113"/>
      <c r="QXT109" s="113"/>
      <c r="QXU109" s="113"/>
      <c r="QXV109" s="113"/>
      <c r="QXW109" s="113"/>
      <c r="QXX109" s="113"/>
      <c r="QXY109" s="113"/>
      <c r="QXZ109" s="113"/>
      <c r="QYA109" s="113"/>
      <c r="QYB109" s="113"/>
      <c r="QYC109" s="113"/>
      <c r="QYD109" s="113"/>
      <c r="QYE109" s="113"/>
      <c r="QYF109" s="113"/>
      <c r="QYG109" s="113"/>
      <c r="QYH109" s="113"/>
      <c r="QYI109" s="113"/>
      <c r="QYJ109" s="113"/>
      <c r="QYK109" s="113"/>
      <c r="QYL109" s="113"/>
      <c r="QYM109" s="113"/>
      <c r="QYN109" s="113"/>
      <c r="QYO109" s="113"/>
      <c r="QYP109" s="113"/>
      <c r="QYQ109" s="113"/>
      <c r="QYR109" s="113"/>
      <c r="QYS109" s="113"/>
      <c r="QYT109" s="113"/>
      <c r="QYU109" s="113"/>
      <c r="QYV109" s="113"/>
      <c r="QYW109" s="113"/>
      <c r="QYX109" s="113"/>
      <c r="QYY109" s="113"/>
      <c r="QYZ109" s="113"/>
      <c r="QZA109" s="113"/>
      <c r="QZB109" s="113"/>
      <c r="QZC109" s="113"/>
      <c r="QZD109" s="113"/>
      <c r="QZE109" s="113"/>
      <c r="QZF109" s="113"/>
      <c r="QZG109" s="113"/>
      <c r="QZH109" s="113"/>
      <c r="QZI109" s="113"/>
      <c r="QZJ109" s="113"/>
      <c r="QZK109" s="113"/>
      <c r="QZL109" s="113"/>
      <c r="QZM109" s="113"/>
      <c r="QZN109" s="113"/>
      <c r="QZO109" s="113"/>
      <c r="QZP109" s="113"/>
      <c r="QZQ109" s="113"/>
      <c r="QZR109" s="113"/>
      <c r="QZS109" s="113"/>
      <c r="QZT109" s="113"/>
      <c r="QZU109" s="113"/>
      <c r="QZV109" s="113"/>
      <c r="QZW109" s="113"/>
      <c r="QZX109" s="113"/>
      <c r="QZY109" s="113"/>
      <c r="QZZ109" s="113"/>
      <c r="RAA109" s="113"/>
      <c r="RAB109" s="113"/>
      <c r="RAC109" s="113"/>
      <c r="RAD109" s="113"/>
      <c r="RAE109" s="113"/>
      <c r="RAF109" s="113"/>
      <c r="RAG109" s="113"/>
      <c r="RAH109" s="113"/>
      <c r="RAI109" s="113"/>
      <c r="RAJ109" s="113"/>
      <c r="RAK109" s="113"/>
      <c r="RAL109" s="113"/>
      <c r="RAM109" s="113"/>
      <c r="RAN109" s="113"/>
      <c r="RAO109" s="113"/>
      <c r="RAP109" s="113"/>
      <c r="RAQ109" s="113"/>
      <c r="RAR109" s="113"/>
      <c r="RAS109" s="113"/>
      <c r="RAT109" s="113"/>
      <c r="RAU109" s="113"/>
      <c r="RAV109" s="113"/>
      <c r="RAW109" s="113"/>
      <c r="RAX109" s="113"/>
      <c r="RAY109" s="113"/>
      <c r="RAZ109" s="113"/>
      <c r="RBA109" s="113"/>
      <c r="RBB109" s="113"/>
      <c r="RBC109" s="113"/>
      <c r="RBD109" s="113"/>
      <c r="RBE109" s="113"/>
      <c r="RBF109" s="113"/>
      <c r="RBG109" s="113"/>
      <c r="RBH109" s="113"/>
      <c r="RBI109" s="113"/>
      <c r="RBJ109" s="113"/>
      <c r="RBK109" s="113"/>
      <c r="RBL109" s="113"/>
      <c r="RBM109" s="113"/>
      <c r="RBN109" s="113"/>
      <c r="RBO109" s="113"/>
      <c r="RBP109" s="113"/>
      <c r="RBQ109" s="113"/>
      <c r="RBR109" s="113"/>
      <c r="RBS109" s="113"/>
      <c r="RBT109" s="113"/>
      <c r="RBU109" s="113"/>
      <c r="RBV109" s="113"/>
      <c r="RBW109" s="113"/>
      <c r="RBX109" s="113"/>
      <c r="RBY109" s="113"/>
      <c r="RBZ109" s="113"/>
      <c r="RCA109" s="113"/>
      <c r="RCB109" s="113"/>
      <c r="RCC109" s="113"/>
      <c r="RCD109" s="113"/>
      <c r="RCE109" s="113"/>
      <c r="RCF109" s="113"/>
      <c r="RCG109" s="113"/>
      <c r="RCH109" s="113"/>
      <c r="RCI109" s="113"/>
      <c r="RCJ109" s="113"/>
      <c r="RCK109" s="113"/>
      <c r="RCL109" s="113"/>
      <c r="RCM109" s="113"/>
      <c r="RCN109" s="113"/>
      <c r="RCO109" s="113"/>
      <c r="RCP109" s="113"/>
      <c r="RCQ109" s="113"/>
      <c r="RCR109" s="113"/>
      <c r="RCS109" s="113"/>
      <c r="RCT109" s="113"/>
      <c r="RCU109" s="113"/>
      <c r="RCV109" s="113"/>
      <c r="RCW109" s="113"/>
      <c r="RCX109" s="113"/>
      <c r="RCY109" s="113"/>
      <c r="RCZ109" s="113"/>
      <c r="RDA109" s="113"/>
      <c r="RDB109" s="113"/>
      <c r="RDC109" s="113"/>
      <c r="RDD109" s="113"/>
      <c r="RDE109" s="113"/>
      <c r="RDF109" s="113"/>
      <c r="RDG109" s="113"/>
      <c r="RDH109" s="113"/>
      <c r="RDI109" s="113"/>
      <c r="RDJ109" s="113"/>
      <c r="RDK109" s="113"/>
      <c r="RDL109" s="113"/>
      <c r="RDM109" s="113"/>
      <c r="RDN109" s="113"/>
      <c r="RDO109" s="113"/>
      <c r="RDP109" s="113"/>
      <c r="RDQ109" s="113"/>
      <c r="RDR109" s="113"/>
      <c r="RDS109" s="113"/>
      <c r="RDT109" s="113"/>
      <c r="RDU109" s="113"/>
      <c r="RDV109" s="113"/>
      <c r="RDW109" s="113"/>
      <c r="RDX109" s="113"/>
      <c r="RDY109" s="113"/>
      <c r="RDZ109" s="113"/>
      <c r="REA109" s="113"/>
      <c r="REB109" s="113"/>
      <c r="REC109" s="113"/>
      <c r="RED109" s="113"/>
      <c r="REE109" s="113"/>
      <c r="REF109" s="113"/>
      <c r="REG109" s="113"/>
      <c r="REH109" s="113"/>
      <c r="REI109" s="113"/>
      <c r="REJ109" s="113"/>
      <c r="REK109" s="113"/>
      <c r="REL109" s="113"/>
      <c r="REM109" s="113"/>
      <c r="REN109" s="113"/>
      <c r="REO109" s="113"/>
      <c r="REP109" s="113"/>
      <c r="REQ109" s="113"/>
      <c r="RER109" s="113"/>
      <c r="RES109" s="113"/>
      <c r="RET109" s="113"/>
      <c r="REU109" s="113"/>
      <c r="REV109" s="113"/>
      <c r="REW109" s="113"/>
      <c r="REX109" s="113"/>
      <c r="REY109" s="113"/>
      <c r="REZ109" s="113"/>
      <c r="RFA109" s="113"/>
      <c r="RFB109" s="113"/>
      <c r="RFC109" s="113"/>
      <c r="RFD109" s="113"/>
      <c r="RFE109" s="113"/>
      <c r="RFF109" s="113"/>
      <c r="RFG109" s="113"/>
      <c r="RFH109" s="113"/>
      <c r="RFI109" s="113"/>
      <c r="RFJ109" s="113"/>
      <c r="RFK109" s="113"/>
      <c r="RFL109" s="113"/>
      <c r="RFM109" s="113"/>
      <c r="RFN109" s="113"/>
      <c r="RFO109" s="113"/>
      <c r="RFP109" s="113"/>
      <c r="RFQ109" s="113"/>
      <c r="RFR109" s="113"/>
      <c r="RFS109" s="113"/>
      <c r="RFT109" s="113"/>
      <c r="RFU109" s="113"/>
      <c r="RFV109" s="113"/>
      <c r="RFW109" s="113"/>
      <c r="RFX109" s="113"/>
      <c r="RFY109" s="113"/>
      <c r="RFZ109" s="113"/>
      <c r="RGA109" s="113"/>
      <c r="RGB109" s="113"/>
      <c r="RGC109" s="113"/>
      <c r="RGD109" s="113"/>
      <c r="RGE109" s="113"/>
      <c r="RGF109" s="113"/>
      <c r="RGG109" s="113"/>
      <c r="RGH109" s="113"/>
      <c r="RGI109" s="113"/>
      <c r="RGJ109" s="113"/>
      <c r="RGK109" s="113"/>
      <c r="RGL109" s="113"/>
      <c r="RGM109" s="113"/>
      <c r="RGN109" s="113"/>
      <c r="RGO109" s="113"/>
      <c r="RGP109" s="113"/>
      <c r="RGQ109" s="113"/>
      <c r="RGR109" s="113"/>
      <c r="RGS109" s="113"/>
      <c r="RGT109" s="113"/>
      <c r="RGU109" s="113"/>
      <c r="RGV109" s="113"/>
      <c r="RGW109" s="113"/>
      <c r="RGX109" s="113"/>
      <c r="RGY109" s="113"/>
      <c r="RGZ109" s="113"/>
      <c r="RHA109" s="113"/>
      <c r="RHB109" s="113"/>
      <c r="RHC109" s="113"/>
      <c r="RHD109" s="113"/>
      <c r="RHE109" s="113"/>
      <c r="RHF109" s="113"/>
      <c r="RHG109" s="113"/>
      <c r="RHH109" s="113"/>
      <c r="RHI109" s="113"/>
      <c r="RHJ109" s="113"/>
      <c r="RHK109" s="113"/>
      <c r="RHL109" s="113"/>
      <c r="RHM109" s="113"/>
      <c r="RHN109" s="113"/>
      <c r="RHO109" s="113"/>
      <c r="RHP109" s="113"/>
      <c r="RHQ109" s="113"/>
      <c r="RHR109" s="113"/>
      <c r="RHS109" s="113"/>
      <c r="RHT109" s="113"/>
      <c r="RHU109" s="113"/>
      <c r="RHV109" s="113"/>
      <c r="RHW109" s="113"/>
      <c r="RHX109" s="113"/>
      <c r="RHY109" s="113"/>
      <c r="RHZ109" s="113"/>
      <c r="RIA109" s="113"/>
      <c r="RIB109" s="113"/>
      <c r="RIC109" s="113"/>
      <c r="RID109" s="113"/>
      <c r="RIE109" s="113"/>
      <c r="RIF109" s="113"/>
      <c r="RIG109" s="113"/>
      <c r="RIH109" s="113"/>
      <c r="RII109" s="113"/>
      <c r="RIJ109" s="113"/>
      <c r="RIK109" s="113"/>
      <c r="RIL109" s="113"/>
      <c r="RIM109" s="113"/>
      <c r="RIN109" s="113"/>
      <c r="RIO109" s="113"/>
      <c r="RIP109" s="113"/>
      <c r="RIQ109" s="113"/>
      <c r="RIR109" s="113"/>
      <c r="RIS109" s="113"/>
      <c r="RIT109" s="113"/>
      <c r="RIU109" s="113"/>
      <c r="RIV109" s="113"/>
      <c r="RIW109" s="113"/>
      <c r="RIX109" s="113"/>
      <c r="RIY109" s="113"/>
      <c r="RIZ109" s="113"/>
      <c r="RJA109" s="113"/>
      <c r="RJB109" s="113"/>
      <c r="RJC109" s="113"/>
      <c r="RJD109" s="113"/>
      <c r="RJE109" s="113"/>
      <c r="RJF109" s="113"/>
      <c r="RJG109" s="113"/>
      <c r="RJH109" s="113"/>
      <c r="RJI109" s="113"/>
      <c r="RJJ109" s="113"/>
      <c r="RJK109" s="113"/>
      <c r="RJL109" s="113"/>
      <c r="RJM109" s="113"/>
      <c r="RJN109" s="113"/>
      <c r="RJO109" s="113"/>
      <c r="RJP109" s="113"/>
      <c r="RJQ109" s="113"/>
      <c r="RJR109" s="113"/>
      <c r="RJS109" s="113"/>
      <c r="RJT109" s="113"/>
      <c r="RJU109" s="113"/>
      <c r="RJV109" s="113"/>
      <c r="RJW109" s="113"/>
      <c r="RJX109" s="113"/>
      <c r="RJY109" s="113"/>
      <c r="RJZ109" s="113"/>
      <c r="RKA109" s="113"/>
      <c r="RKB109" s="113"/>
      <c r="RKC109" s="113"/>
      <c r="RKD109" s="113"/>
      <c r="RKE109" s="113"/>
      <c r="RKF109" s="113"/>
      <c r="RKG109" s="113"/>
      <c r="RKH109" s="113"/>
      <c r="RKI109" s="113"/>
      <c r="RKJ109" s="113"/>
      <c r="RKK109" s="113"/>
      <c r="RKL109" s="113"/>
      <c r="RKM109" s="113"/>
      <c r="RKN109" s="113"/>
      <c r="RKO109" s="113"/>
      <c r="RKP109" s="113"/>
      <c r="RKQ109" s="113"/>
      <c r="RKR109" s="113"/>
      <c r="RKS109" s="113"/>
      <c r="RKT109" s="113"/>
      <c r="RKU109" s="113"/>
      <c r="RKV109" s="113"/>
      <c r="RKW109" s="113"/>
      <c r="RKX109" s="113"/>
      <c r="RKY109" s="113"/>
      <c r="RKZ109" s="113"/>
      <c r="RLA109" s="113"/>
      <c r="RLB109" s="113"/>
      <c r="RLC109" s="113"/>
      <c r="RLD109" s="113"/>
      <c r="RLE109" s="113"/>
      <c r="RLF109" s="113"/>
      <c r="RLG109" s="113"/>
      <c r="RLH109" s="113"/>
      <c r="RLI109" s="113"/>
      <c r="RLJ109" s="113"/>
      <c r="RLK109" s="113"/>
      <c r="RLL109" s="113"/>
      <c r="RLM109" s="113"/>
      <c r="RLN109" s="113"/>
      <c r="RLO109" s="113"/>
      <c r="RLP109" s="113"/>
      <c r="RLQ109" s="113"/>
      <c r="RLR109" s="113"/>
      <c r="RLS109" s="113"/>
      <c r="RLT109" s="113"/>
      <c r="RLU109" s="113"/>
      <c r="RLV109" s="113"/>
      <c r="RLW109" s="113"/>
      <c r="RLX109" s="113"/>
      <c r="RLY109" s="113"/>
      <c r="RLZ109" s="113"/>
      <c r="RMA109" s="113"/>
      <c r="RMB109" s="113"/>
      <c r="RMC109" s="113"/>
      <c r="RMD109" s="113"/>
      <c r="RME109" s="113"/>
      <c r="RMF109" s="113"/>
      <c r="RMG109" s="113"/>
      <c r="RMH109" s="113"/>
      <c r="RMI109" s="113"/>
      <c r="RMJ109" s="113"/>
      <c r="RMK109" s="113"/>
      <c r="RML109" s="113"/>
      <c r="RMM109" s="113"/>
      <c r="RMN109" s="113"/>
      <c r="RMO109" s="113"/>
      <c r="RMP109" s="113"/>
      <c r="RMQ109" s="113"/>
      <c r="RMR109" s="113"/>
      <c r="RMS109" s="113"/>
      <c r="RMT109" s="113"/>
      <c r="RMU109" s="113"/>
      <c r="RMV109" s="113"/>
      <c r="RMW109" s="113"/>
      <c r="RMX109" s="113"/>
      <c r="RMY109" s="113"/>
      <c r="RMZ109" s="113"/>
      <c r="RNA109" s="113"/>
      <c r="RNB109" s="113"/>
      <c r="RNC109" s="113"/>
      <c r="RND109" s="113"/>
      <c r="RNE109" s="113"/>
      <c r="RNF109" s="113"/>
      <c r="RNG109" s="113"/>
      <c r="RNH109" s="113"/>
      <c r="RNI109" s="113"/>
      <c r="RNJ109" s="113"/>
      <c r="RNK109" s="113"/>
      <c r="RNL109" s="113"/>
      <c r="RNM109" s="113"/>
      <c r="RNN109" s="113"/>
      <c r="RNO109" s="113"/>
      <c r="RNP109" s="113"/>
      <c r="RNQ109" s="113"/>
      <c r="RNR109" s="113"/>
      <c r="RNS109" s="113"/>
      <c r="RNT109" s="113"/>
      <c r="RNU109" s="113"/>
      <c r="RNV109" s="113"/>
      <c r="RNW109" s="113"/>
      <c r="RNX109" s="113"/>
      <c r="RNY109" s="113"/>
      <c r="RNZ109" s="113"/>
      <c r="ROA109" s="113"/>
      <c r="ROB109" s="113"/>
      <c r="ROC109" s="113"/>
      <c r="ROD109" s="113"/>
      <c r="ROE109" s="113"/>
      <c r="ROF109" s="113"/>
      <c r="ROG109" s="113"/>
      <c r="ROH109" s="113"/>
      <c r="ROI109" s="113"/>
      <c r="ROJ109" s="113"/>
      <c r="ROK109" s="113"/>
      <c r="ROL109" s="113"/>
      <c r="ROM109" s="113"/>
      <c r="RON109" s="113"/>
      <c r="ROO109" s="113"/>
      <c r="ROP109" s="113"/>
      <c r="ROQ109" s="113"/>
      <c r="ROR109" s="113"/>
      <c r="ROS109" s="113"/>
      <c r="ROT109" s="113"/>
      <c r="ROU109" s="113"/>
      <c r="ROV109" s="113"/>
      <c r="ROW109" s="113"/>
      <c r="ROX109" s="113"/>
      <c r="ROY109" s="113"/>
      <c r="ROZ109" s="113"/>
      <c r="RPA109" s="113"/>
      <c r="RPB109" s="113"/>
      <c r="RPC109" s="113"/>
      <c r="RPD109" s="113"/>
      <c r="RPE109" s="113"/>
      <c r="RPF109" s="113"/>
      <c r="RPG109" s="113"/>
      <c r="RPH109" s="113"/>
      <c r="RPI109" s="113"/>
      <c r="RPJ109" s="113"/>
      <c r="RPK109" s="113"/>
      <c r="RPL109" s="113"/>
      <c r="RPM109" s="113"/>
      <c r="RPN109" s="113"/>
      <c r="RPO109" s="113"/>
      <c r="RPP109" s="113"/>
      <c r="RPQ109" s="113"/>
      <c r="RPR109" s="113"/>
      <c r="RPS109" s="113"/>
      <c r="RPT109" s="113"/>
      <c r="RPU109" s="113"/>
      <c r="RPV109" s="113"/>
      <c r="RPW109" s="113"/>
      <c r="RPX109" s="113"/>
      <c r="RPY109" s="113"/>
      <c r="RPZ109" s="113"/>
      <c r="RQA109" s="113"/>
      <c r="RQB109" s="113"/>
      <c r="RQC109" s="113"/>
      <c r="RQD109" s="113"/>
      <c r="RQE109" s="113"/>
      <c r="RQF109" s="113"/>
      <c r="RQG109" s="113"/>
      <c r="RQH109" s="113"/>
      <c r="RQI109" s="113"/>
      <c r="RQJ109" s="113"/>
      <c r="RQK109" s="113"/>
      <c r="RQL109" s="113"/>
      <c r="RQM109" s="113"/>
      <c r="RQN109" s="113"/>
      <c r="RQO109" s="113"/>
      <c r="RQP109" s="113"/>
      <c r="RQQ109" s="113"/>
      <c r="RQR109" s="113"/>
      <c r="RQS109" s="113"/>
      <c r="RQT109" s="113"/>
      <c r="RQU109" s="113"/>
      <c r="RQV109" s="113"/>
      <c r="RQW109" s="113"/>
      <c r="RQX109" s="113"/>
      <c r="RQY109" s="113"/>
      <c r="RQZ109" s="113"/>
      <c r="RRA109" s="113"/>
      <c r="RRB109" s="113"/>
      <c r="RRC109" s="113"/>
      <c r="RRD109" s="113"/>
      <c r="RRE109" s="113"/>
      <c r="RRF109" s="113"/>
      <c r="RRG109" s="113"/>
      <c r="RRH109" s="113"/>
      <c r="RRI109" s="113"/>
      <c r="RRJ109" s="113"/>
      <c r="RRK109" s="113"/>
      <c r="RRL109" s="113"/>
      <c r="RRM109" s="113"/>
      <c r="RRN109" s="113"/>
      <c r="RRO109" s="113"/>
      <c r="RRP109" s="113"/>
      <c r="RRQ109" s="113"/>
      <c r="RRR109" s="113"/>
      <c r="RRS109" s="113"/>
      <c r="RRT109" s="113"/>
      <c r="RRU109" s="113"/>
      <c r="RRV109" s="113"/>
      <c r="RRW109" s="113"/>
      <c r="RRX109" s="113"/>
      <c r="RRY109" s="113"/>
      <c r="RRZ109" s="113"/>
      <c r="RSA109" s="113"/>
      <c r="RSB109" s="113"/>
      <c r="RSC109" s="113"/>
      <c r="RSD109" s="113"/>
      <c r="RSE109" s="113"/>
      <c r="RSF109" s="113"/>
      <c r="RSG109" s="113"/>
      <c r="RSH109" s="113"/>
      <c r="RSI109" s="113"/>
      <c r="RSJ109" s="113"/>
      <c r="RSK109" s="113"/>
      <c r="RSL109" s="113"/>
      <c r="RSM109" s="113"/>
      <c r="RSN109" s="113"/>
      <c r="RSO109" s="113"/>
      <c r="RSP109" s="113"/>
      <c r="RSQ109" s="113"/>
      <c r="RSR109" s="113"/>
      <c r="RSS109" s="113"/>
      <c r="RST109" s="113"/>
      <c r="RSU109" s="113"/>
      <c r="RSV109" s="113"/>
      <c r="RSW109" s="113"/>
      <c r="RSX109" s="113"/>
      <c r="RSY109" s="113"/>
      <c r="RSZ109" s="113"/>
      <c r="RTA109" s="113"/>
      <c r="RTB109" s="113"/>
      <c r="RTC109" s="113"/>
      <c r="RTD109" s="113"/>
      <c r="RTE109" s="113"/>
      <c r="RTF109" s="113"/>
      <c r="RTG109" s="113"/>
      <c r="RTH109" s="113"/>
      <c r="RTI109" s="113"/>
      <c r="RTJ109" s="113"/>
      <c r="RTK109" s="113"/>
      <c r="RTL109" s="113"/>
      <c r="RTM109" s="113"/>
      <c r="RTN109" s="113"/>
      <c r="RTO109" s="113"/>
      <c r="RTP109" s="113"/>
      <c r="RTQ109" s="113"/>
      <c r="RTR109" s="113"/>
      <c r="RTS109" s="113"/>
      <c r="RTT109" s="113"/>
      <c r="RTU109" s="113"/>
      <c r="RTV109" s="113"/>
      <c r="RTW109" s="113"/>
      <c r="RTX109" s="113"/>
      <c r="RTY109" s="113"/>
      <c r="RTZ109" s="113"/>
      <c r="RUA109" s="113"/>
      <c r="RUB109" s="113"/>
      <c r="RUC109" s="113"/>
      <c r="RUD109" s="113"/>
      <c r="RUE109" s="113"/>
      <c r="RUF109" s="113"/>
      <c r="RUG109" s="113"/>
      <c r="RUH109" s="113"/>
      <c r="RUI109" s="113"/>
      <c r="RUJ109" s="113"/>
      <c r="RUK109" s="113"/>
      <c r="RUL109" s="113"/>
      <c r="RUM109" s="113"/>
      <c r="RUN109" s="113"/>
      <c r="RUO109" s="113"/>
      <c r="RUP109" s="113"/>
      <c r="RUQ109" s="113"/>
      <c r="RUR109" s="113"/>
      <c r="RUS109" s="113"/>
      <c r="RUT109" s="113"/>
      <c r="RUU109" s="113"/>
      <c r="RUV109" s="113"/>
      <c r="RUW109" s="113"/>
      <c r="RUX109" s="113"/>
      <c r="RUY109" s="113"/>
      <c r="RUZ109" s="113"/>
      <c r="RVA109" s="113"/>
      <c r="RVB109" s="113"/>
      <c r="RVC109" s="113"/>
      <c r="RVD109" s="113"/>
      <c r="RVE109" s="113"/>
      <c r="RVF109" s="113"/>
      <c r="RVG109" s="113"/>
      <c r="RVH109" s="113"/>
      <c r="RVI109" s="113"/>
      <c r="RVJ109" s="113"/>
      <c r="RVK109" s="113"/>
      <c r="RVL109" s="113"/>
      <c r="RVM109" s="113"/>
      <c r="RVN109" s="113"/>
      <c r="RVO109" s="113"/>
      <c r="RVP109" s="113"/>
      <c r="RVQ109" s="113"/>
      <c r="RVR109" s="113"/>
      <c r="RVS109" s="113"/>
      <c r="RVT109" s="113"/>
      <c r="RVU109" s="113"/>
      <c r="RVV109" s="113"/>
      <c r="RVW109" s="113"/>
      <c r="RVX109" s="113"/>
      <c r="RVY109" s="113"/>
      <c r="RVZ109" s="113"/>
      <c r="RWA109" s="113"/>
      <c r="RWB109" s="113"/>
      <c r="RWC109" s="113"/>
      <c r="RWD109" s="113"/>
      <c r="RWE109" s="113"/>
      <c r="RWF109" s="113"/>
      <c r="RWG109" s="113"/>
      <c r="RWH109" s="113"/>
      <c r="RWI109" s="113"/>
      <c r="RWJ109" s="113"/>
      <c r="RWK109" s="113"/>
      <c r="RWL109" s="113"/>
      <c r="RWM109" s="113"/>
      <c r="RWN109" s="113"/>
      <c r="RWO109" s="113"/>
      <c r="RWP109" s="113"/>
      <c r="RWQ109" s="113"/>
      <c r="RWR109" s="113"/>
      <c r="RWS109" s="113"/>
      <c r="RWT109" s="113"/>
      <c r="RWU109" s="113"/>
      <c r="RWV109" s="113"/>
      <c r="RWW109" s="113"/>
      <c r="RWX109" s="113"/>
      <c r="RWY109" s="113"/>
      <c r="RWZ109" s="113"/>
      <c r="RXA109" s="113"/>
      <c r="RXB109" s="113"/>
      <c r="RXC109" s="113"/>
      <c r="RXD109" s="113"/>
      <c r="RXE109" s="113"/>
      <c r="RXF109" s="113"/>
      <c r="RXG109" s="113"/>
      <c r="RXH109" s="113"/>
      <c r="RXI109" s="113"/>
      <c r="RXJ109" s="113"/>
      <c r="RXK109" s="113"/>
      <c r="RXL109" s="113"/>
      <c r="RXM109" s="113"/>
      <c r="RXN109" s="113"/>
      <c r="RXO109" s="113"/>
      <c r="RXP109" s="113"/>
      <c r="RXQ109" s="113"/>
      <c r="RXR109" s="113"/>
      <c r="RXS109" s="113"/>
      <c r="RXT109" s="113"/>
      <c r="RXU109" s="113"/>
      <c r="RXV109" s="113"/>
      <c r="RXW109" s="113"/>
      <c r="RXX109" s="113"/>
      <c r="RXY109" s="113"/>
      <c r="RXZ109" s="113"/>
      <c r="RYA109" s="113"/>
      <c r="RYB109" s="113"/>
      <c r="RYC109" s="113"/>
      <c r="RYD109" s="113"/>
      <c r="RYE109" s="113"/>
      <c r="RYF109" s="113"/>
      <c r="RYG109" s="113"/>
      <c r="RYH109" s="113"/>
      <c r="RYI109" s="113"/>
      <c r="RYJ109" s="113"/>
      <c r="RYK109" s="113"/>
      <c r="RYL109" s="113"/>
      <c r="RYM109" s="113"/>
      <c r="RYN109" s="113"/>
      <c r="RYO109" s="113"/>
      <c r="RYP109" s="113"/>
      <c r="RYQ109" s="113"/>
      <c r="RYR109" s="113"/>
      <c r="RYS109" s="113"/>
      <c r="RYT109" s="113"/>
      <c r="RYU109" s="113"/>
      <c r="RYV109" s="113"/>
      <c r="RYW109" s="113"/>
      <c r="RYX109" s="113"/>
      <c r="RYY109" s="113"/>
      <c r="RYZ109" s="113"/>
      <c r="RZA109" s="113"/>
      <c r="RZB109" s="113"/>
      <c r="RZC109" s="113"/>
      <c r="RZD109" s="113"/>
      <c r="RZE109" s="113"/>
      <c r="RZF109" s="113"/>
      <c r="RZG109" s="113"/>
      <c r="RZH109" s="113"/>
      <c r="RZI109" s="113"/>
      <c r="RZJ109" s="113"/>
      <c r="RZK109" s="113"/>
      <c r="RZL109" s="113"/>
      <c r="RZM109" s="113"/>
      <c r="RZN109" s="113"/>
      <c r="RZO109" s="113"/>
      <c r="RZP109" s="113"/>
      <c r="RZQ109" s="113"/>
      <c r="RZR109" s="113"/>
      <c r="RZS109" s="113"/>
      <c r="RZT109" s="113"/>
      <c r="RZU109" s="113"/>
      <c r="RZV109" s="113"/>
      <c r="RZW109" s="113"/>
      <c r="RZX109" s="113"/>
      <c r="RZY109" s="113"/>
      <c r="RZZ109" s="113"/>
      <c r="SAA109" s="113"/>
      <c r="SAB109" s="113"/>
      <c r="SAC109" s="113"/>
      <c r="SAD109" s="113"/>
      <c r="SAE109" s="113"/>
      <c r="SAF109" s="113"/>
      <c r="SAG109" s="113"/>
      <c r="SAH109" s="113"/>
      <c r="SAI109" s="113"/>
      <c r="SAJ109" s="113"/>
      <c r="SAK109" s="113"/>
      <c r="SAL109" s="113"/>
      <c r="SAM109" s="113"/>
      <c r="SAN109" s="113"/>
      <c r="SAO109" s="113"/>
      <c r="SAP109" s="113"/>
      <c r="SAQ109" s="113"/>
      <c r="SAR109" s="113"/>
      <c r="SAS109" s="113"/>
      <c r="SAT109" s="113"/>
      <c r="SAU109" s="113"/>
      <c r="SAV109" s="113"/>
      <c r="SAW109" s="113"/>
      <c r="SAX109" s="113"/>
      <c r="SAY109" s="113"/>
      <c r="SAZ109" s="113"/>
      <c r="SBA109" s="113"/>
      <c r="SBB109" s="113"/>
      <c r="SBC109" s="113"/>
      <c r="SBD109" s="113"/>
      <c r="SBE109" s="113"/>
      <c r="SBF109" s="113"/>
      <c r="SBG109" s="113"/>
      <c r="SBH109" s="113"/>
      <c r="SBI109" s="113"/>
      <c r="SBJ109" s="113"/>
      <c r="SBK109" s="113"/>
      <c r="SBL109" s="113"/>
      <c r="SBM109" s="113"/>
      <c r="SBN109" s="113"/>
      <c r="SBO109" s="113"/>
      <c r="SBP109" s="113"/>
      <c r="SBQ109" s="113"/>
      <c r="SBR109" s="113"/>
      <c r="SBS109" s="113"/>
      <c r="SBT109" s="113"/>
      <c r="SBU109" s="113"/>
      <c r="SBV109" s="113"/>
      <c r="SBW109" s="113"/>
      <c r="SBX109" s="113"/>
      <c r="SBY109" s="113"/>
      <c r="SBZ109" s="113"/>
      <c r="SCA109" s="113"/>
      <c r="SCB109" s="113"/>
      <c r="SCC109" s="113"/>
      <c r="SCD109" s="113"/>
      <c r="SCE109" s="113"/>
      <c r="SCF109" s="113"/>
      <c r="SCG109" s="113"/>
      <c r="SCH109" s="113"/>
      <c r="SCI109" s="113"/>
      <c r="SCJ109" s="113"/>
      <c r="SCK109" s="113"/>
      <c r="SCL109" s="113"/>
      <c r="SCM109" s="113"/>
      <c r="SCN109" s="113"/>
      <c r="SCO109" s="113"/>
      <c r="SCP109" s="113"/>
      <c r="SCQ109" s="113"/>
      <c r="SCR109" s="113"/>
      <c r="SCS109" s="113"/>
      <c r="SCT109" s="113"/>
      <c r="SCU109" s="113"/>
      <c r="SCV109" s="113"/>
      <c r="SCW109" s="113"/>
      <c r="SCX109" s="113"/>
      <c r="SCY109" s="113"/>
      <c r="SCZ109" s="113"/>
      <c r="SDA109" s="113"/>
      <c r="SDB109" s="113"/>
      <c r="SDC109" s="113"/>
      <c r="SDD109" s="113"/>
      <c r="SDE109" s="113"/>
      <c r="SDF109" s="113"/>
      <c r="SDG109" s="113"/>
      <c r="SDH109" s="113"/>
      <c r="SDI109" s="113"/>
      <c r="SDJ109" s="113"/>
      <c r="SDK109" s="113"/>
      <c r="SDL109" s="113"/>
      <c r="SDM109" s="113"/>
      <c r="SDN109" s="113"/>
      <c r="SDO109" s="113"/>
      <c r="SDP109" s="113"/>
      <c r="SDQ109" s="113"/>
      <c r="SDR109" s="113"/>
      <c r="SDS109" s="113"/>
      <c r="SDT109" s="113"/>
      <c r="SDU109" s="113"/>
      <c r="SDV109" s="113"/>
      <c r="SDW109" s="113"/>
      <c r="SDX109" s="113"/>
      <c r="SDY109" s="113"/>
      <c r="SDZ109" s="113"/>
      <c r="SEA109" s="113"/>
      <c r="SEB109" s="113"/>
      <c r="SEC109" s="113"/>
      <c r="SED109" s="113"/>
      <c r="SEE109" s="113"/>
      <c r="SEF109" s="113"/>
      <c r="SEG109" s="113"/>
      <c r="SEH109" s="113"/>
      <c r="SEI109" s="113"/>
      <c r="SEJ109" s="113"/>
      <c r="SEK109" s="113"/>
      <c r="SEL109" s="113"/>
      <c r="SEM109" s="113"/>
      <c r="SEN109" s="113"/>
      <c r="SEO109" s="113"/>
      <c r="SEP109" s="113"/>
      <c r="SEQ109" s="113"/>
      <c r="SER109" s="113"/>
      <c r="SES109" s="113"/>
      <c r="SET109" s="113"/>
      <c r="SEU109" s="113"/>
      <c r="SEV109" s="113"/>
      <c r="SEW109" s="113"/>
      <c r="SEX109" s="113"/>
      <c r="SEY109" s="113"/>
      <c r="SEZ109" s="113"/>
      <c r="SFA109" s="113"/>
      <c r="SFB109" s="113"/>
      <c r="SFC109" s="113"/>
      <c r="SFD109" s="113"/>
      <c r="SFE109" s="113"/>
      <c r="SFF109" s="113"/>
      <c r="SFG109" s="113"/>
      <c r="SFH109" s="113"/>
      <c r="SFI109" s="113"/>
      <c r="SFJ109" s="113"/>
      <c r="SFK109" s="113"/>
      <c r="SFL109" s="113"/>
      <c r="SFM109" s="113"/>
      <c r="SFN109" s="113"/>
      <c r="SFO109" s="113"/>
      <c r="SFP109" s="113"/>
      <c r="SFQ109" s="113"/>
      <c r="SFR109" s="113"/>
      <c r="SFS109" s="113"/>
      <c r="SFT109" s="113"/>
      <c r="SFU109" s="113"/>
      <c r="SFV109" s="113"/>
      <c r="SFW109" s="113"/>
      <c r="SFX109" s="113"/>
      <c r="SFY109" s="113"/>
      <c r="SFZ109" s="113"/>
      <c r="SGA109" s="113"/>
      <c r="SGB109" s="113"/>
      <c r="SGC109" s="113"/>
      <c r="SGD109" s="113"/>
      <c r="SGE109" s="113"/>
      <c r="SGF109" s="113"/>
      <c r="SGG109" s="113"/>
      <c r="SGH109" s="113"/>
      <c r="SGI109" s="113"/>
      <c r="SGJ109" s="113"/>
      <c r="SGK109" s="113"/>
      <c r="SGL109" s="113"/>
      <c r="SGM109" s="113"/>
      <c r="SGN109" s="113"/>
      <c r="SGO109" s="113"/>
      <c r="SGP109" s="113"/>
      <c r="SGQ109" s="113"/>
      <c r="SGR109" s="113"/>
      <c r="SGS109" s="113"/>
      <c r="SGT109" s="113"/>
      <c r="SGU109" s="113"/>
      <c r="SGV109" s="113"/>
      <c r="SGW109" s="113"/>
      <c r="SGX109" s="113"/>
      <c r="SGY109" s="113"/>
      <c r="SGZ109" s="113"/>
      <c r="SHA109" s="113"/>
      <c r="SHB109" s="113"/>
      <c r="SHC109" s="113"/>
      <c r="SHD109" s="113"/>
      <c r="SHE109" s="113"/>
      <c r="SHF109" s="113"/>
      <c r="SHG109" s="113"/>
      <c r="SHH109" s="113"/>
      <c r="SHI109" s="113"/>
      <c r="SHJ109" s="113"/>
      <c r="SHK109" s="113"/>
      <c r="SHL109" s="113"/>
      <c r="SHM109" s="113"/>
      <c r="SHN109" s="113"/>
      <c r="SHO109" s="113"/>
      <c r="SHP109" s="113"/>
      <c r="SHQ109" s="113"/>
      <c r="SHR109" s="113"/>
      <c r="SHS109" s="113"/>
      <c r="SHT109" s="113"/>
      <c r="SHU109" s="113"/>
      <c r="SHV109" s="113"/>
      <c r="SHW109" s="113"/>
      <c r="SHX109" s="113"/>
      <c r="SHY109" s="113"/>
      <c r="SHZ109" s="113"/>
      <c r="SIA109" s="113"/>
      <c r="SIB109" s="113"/>
      <c r="SIC109" s="113"/>
      <c r="SID109" s="113"/>
      <c r="SIE109" s="113"/>
      <c r="SIF109" s="113"/>
      <c r="SIG109" s="113"/>
      <c r="SIH109" s="113"/>
      <c r="SII109" s="113"/>
      <c r="SIJ109" s="113"/>
      <c r="SIK109" s="113"/>
      <c r="SIL109" s="113"/>
      <c r="SIM109" s="113"/>
      <c r="SIN109" s="113"/>
      <c r="SIO109" s="113"/>
      <c r="SIP109" s="113"/>
      <c r="SIQ109" s="113"/>
      <c r="SIR109" s="113"/>
      <c r="SIS109" s="113"/>
      <c r="SIT109" s="113"/>
      <c r="SIU109" s="113"/>
      <c r="SIV109" s="113"/>
      <c r="SIW109" s="113"/>
      <c r="SIX109" s="113"/>
      <c r="SIY109" s="113"/>
      <c r="SIZ109" s="113"/>
      <c r="SJA109" s="113"/>
      <c r="SJB109" s="113"/>
      <c r="SJC109" s="113"/>
      <c r="SJD109" s="113"/>
      <c r="SJE109" s="113"/>
      <c r="SJF109" s="113"/>
      <c r="SJG109" s="113"/>
      <c r="SJH109" s="113"/>
      <c r="SJI109" s="113"/>
      <c r="SJJ109" s="113"/>
      <c r="SJK109" s="113"/>
      <c r="SJL109" s="113"/>
      <c r="SJM109" s="113"/>
      <c r="SJN109" s="113"/>
      <c r="SJO109" s="113"/>
      <c r="SJP109" s="113"/>
      <c r="SJQ109" s="113"/>
      <c r="SJR109" s="113"/>
      <c r="SJS109" s="113"/>
      <c r="SJT109" s="113"/>
      <c r="SJU109" s="113"/>
      <c r="SJV109" s="113"/>
      <c r="SJW109" s="113"/>
      <c r="SJX109" s="113"/>
      <c r="SJY109" s="113"/>
      <c r="SJZ109" s="113"/>
      <c r="SKA109" s="113"/>
      <c r="SKB109" s="113"/>
      <c r="SKC109" s="113"/>
      <c r="SKD109" s="113"/>
      <c r="SKE109" s="113"/>
      <c r="SKF109" s="113"/>
      <c r="SKG109" s="113"/>
      <c r="SKH109" s="113"/>
      <c r="SKI109" s="113"/>
      <c r="SKJ109" s="113"/>
      <c r="SKK109" s="113"/>
      <c r="SKL109" s="113"/>
      <c r="SKM109" s="113"/>
      <c r="SKN109" s="113"/>
      <c r="SKO109" s="113"/>
      <c r="SKP109" s="113"/>
      <c r="SKQ109" s="113"/>
      <c r="SKR109" s="113"/>
      <c r="SKS109" s="113"/>
      <c r="SKT109" s="113"/>
      <c r="SKU109" s="113"/>
      <c r="SKV109" s="113"/>
      <c r="SKW109" s="113"/>
      <c r="SKX109" s="113"/>
      <c r="SKY109" s="113"/>
      <c r="SKZ109" s="113"/>
      <c r="SLA109" s="113"/>
      <c r="SLB109" s="113"/>
      <c r="SLC109" s="113"/>
      <c r="SLD109" s="113"/>
      <c r="SLE109" s="113"/>
      <c r="SLF109" s="113"/>
      <c r="SLG109" s="113"/>
      <c r="SLH109" s="113"/>
      <c r="SLI109" s="113"/>
      <c r="SLJ109" s="113"/>
      <c r="SLK109" s="113"/>
      <c r="SLL109" s="113"/>
      <c r="SLM109" s="113"/>
      <c r="SLN109" s="113"/>
      <c r="SLO109" s="113"/>
      <c r="SLP109" s="113"/>
      <c r="SLQ109" s="113"/>
      <c r="SLR109" s="113"/>
      <c r="SLS109" s="113"/>
      <c r="SLT109" s="113"/>
      <c r="SLU109" s="113"/>
      <c r="SLV109" s="113"/>
      <c r="SLW109" s="113"/>
      <c r="SLX109" s="113"/>
      <c r="SLY109" s="113"/>
      <c r="SLZ109" s="113"/>
      <c r="SMA109" s="113"/>
      <c r="SMB109" s="113"/>
      <c r="SMC109" s="113"/>
      <c r="SMD109" s="113"/>
      <c r="SME109" s="113"/>
      <c r="SMF109" s="113"/>
      <c r="SMG109" s="113"/>
      <c r="SMH109" s="113"/>
      <c r="SMI109" s="113"/>
      <c r="SMJ109" s="113"/>
      <c r="SMK109" s="113"/>
      <c r="SML109" s="113"/>
      <c r="SMM109" s="113"/>
      <c r="SMN109" s="113"/>
      <c r="SMO109" s="113"/>
      <c r="SMP109" s="113"/>
      <c r="SMQ109" s="113"/>
      <c r="SMR109" s="113"/>
      <c r="SMS109" s="113"/>
      <c r="SMT109" s="113"/>
      <c r="SMU109" s="113"/>
      <c r="SMV109" s="113"/>
      <c r="SMW109" s="113"/>
      <c r="SMX109" s="113"/>
      <c r="SMY109" s="113"/>
      <c r="SMZ109" s="113"/>
      <c r="SNA109" s="113"/>
      <c r="SNB109" s="113"/>
      <c r="SNC109" s="113"/>
      <c r="SND109" s="113"/>
      <c r="SNE109" s="113"/>
      <c r="SNF109" s="113"/>
      <c r="SNG109" s="113"/>
      <c r="SNH109" s="113"/>
      <c r="SNI109" s="113"/>
      <c r="SNJ109" s="113"/>
      <c r="SNK109" s="113"/>
      <c r="SNL109" s="113"/>
      <c r="SNM109" s="113"/>
      <c r="SNN109" s="113"/>
      <c r="SNO109" s="113"/>
      <c r="SNP109" s="113"/>
      <c r="SNQ109" s="113"/>
      <c r="SNR109" s="113"/>
      <c r="SNS109" s="113"/>
      <c r="SNT109" s="113"/>
      <c r="SNU109" s="113"/>
      <c r="SNV109" s="113"/>
      <c r="SNW109" s="113"/>
      <c r="SNX109" s="113"/>
      <c r="SNY109" s="113"/>
      <c r="SNZ109" s="113"/>
      <c r="SOA109" s="113"/>
      <c r="SOB109" s="113"/>
      <c r="SOC109" s="113"/>
      <c r="SOD109" s="113"/>
      <c r="SOE109" s="113"/>
      <c r="SOF109" s="113"/>
      <c r="SOG109" s="113"/>
      <c r="SOH109" s="113"/>
      <c r="SOI109" s="113"/>
      <c r="SOJ109" s="113"/>
      <c r="SOK109" s="113"/>
      <c r="SOL109" s="113"/>
      <c r="SOM109" s="113"/>
      <c r="SON109" s="113"/>
      <c r="SOO109" s="113"/>
      <c r="SOP109" s="113"/>
      <c r="SOQ109" s="113"/>
      <c r="SOR109" s="113"/>
      <c r="SOS109" s="113"/>
      <c r="SOT109" s="113"/>
      <c r="SOU109" s="113"/>
      <c r="SOV109" s="113"/>
      <c r="SOW109" s="113"/>
      <c r="SOX109" s="113"/>
      <c r="SOY109" s="113"/>
      <c r="SOZ109" s="113"/>
      <c r="SPA109" s="113"/>
      <c r="SPB109" s="113"/>
      <c r="SPC109" s="113"/>
      <c r="SPD109" s="113"/>
      <c r="SPE109" s="113"/>
      <c r="SPF109" s="113"/>
      <c r="SPG109" s="113"/>
      <c r="SPH109" s="113"/>
      <c r="SPI109" s="113"/>
      <c r="SPJ109" s="113"/>
      <c r="SPK109" s="113"/>
      <c r="SPL109" s="113"/>
      <c r="SPM109" s="113"/>
      <c r="SPN109" s="113"/>
      <c r="SPO109" s="113"/>
      <c r="SPP109" s="113"/>
      <c r="SPQ109" s="113"/>
      <c r="SPR109" s="113"/>
      <c r="SPS109" s="113"/>
      <c r="SPT109" s="113"/>
      <c r="SPU109" s="113"/>
      <c r="SPV109" s="113"/>
      <c r="SPW109" s="113"/>
      <c r="SPX109" s="113"/>
      <c r="SPY109" s="113"/>
      <c r="SPZ109" s="113"/>
      <c r="SQA109" s="113"/>
      <c r="SQB109" s="113"/>
      <c r="SQC109" s="113"/>
      <c r="SQD109" s="113"/>
      <c r="SQE109" s="113"/>
      <c r="SQF109" s="113"/>
      <c r="SQG109" s="113"/>
      <c r="SQH109" s="113"/>
      <c r="SQI109" s="113"/>
      <c r="SQJ109" s="113"/>
      <c r="SQK109" s="113"/>
      <c r="SQL109" s="113"/>
      <c r="SQM109" s="113"/>
      <c r="SQN109" s="113"/>
      <c r="SQO109" s="113"/>
      <c r="SQP109" s="113"/>
      <c r="SQQ109" s="113"/>
      <c r="SQR109" s="113"/>
      <c r="SQS109" s="113"/>
      <c r="SQT109" s="113"/>
      <c r="SQU109" s="113"/>
      <c r="SQV109" s="113"/>
      <c r="SQW109" s="113"/>
      <c r="SQX109" s="113"/>
      <c r="SQY109" s="113"/>
      <c r="SQZ109" s="113"/>
      <c r="SRA109" s="113"/>
      <c r="SRB109" s="113"/>
      <c r="SRC109" s="113"/>
      <c r="SRD109" s="113"/>
      <c r="SRE109" s="113"/>
      <c r="SRF109" s="113"/>
      <c r="SRG109" s="113"/>
      <c r="SRH109" s="113"/>
      <c r="SRI109" s="113"/>
      <c r="SRJ109" s="113"/>
      <c r="SRK109" s="113"/>
      <c r="SRL109" s="113"/>
      <c r="SRM109" s="113"/>
      <c r="SRN109" s="113"/>
      <c r="SRO109" s="113"/>
      <c r="SRP109" s="113"/>
      <c r="SRQ109" s="113"/>
      <c r="SRR109" s="113"/>
      <c r="SRS109" s="113"/>
      <c r="SRT109" s="113"/>
      <c r="SRU109" s="113"/>
      <c r="SRV109" s="113"/>
      <c r="SRW109" s="113"/>
      <c r="SRX109" s="113"/>
      <c r="SRY109" s="113"/>
      <c r="SRZ109" s="113"/>
      <c r="SSA109" s="113"/>
      <c r="SSB109" s="113"/>
      <c r="SSC109" s="113"/>
      <c r="SSD109" s="113"/>
      <c r="SSE109" s="113"/>
      <c r="SSF109" s="113"/>
      <c r="SSG109" s="113"/>
      <c r="SSH109" s="113"/>
      <c r="SSI109" s="113"/>
      <c r="SSJ109" s="113"/>
      <c r="SSK109" s="113"/>
      <c r="SSL109" s="113"/>
      <c r="SSM109" s="113"/>
      <c r="SSN109" s="113"/>
      <c r="SSO109" s="113"/>
      <c r="SSP109" s="113"/>
      <c r="SSQ109" s="113"/>
      <c r="SSR109" s="113"/>
      <c r="SSS109" s="113"/>
      <c r="SST109" s="113"/>
      <c r="SSU109" s="113"/>
      <c r="SSV109" s="113"/>
      <c r="SSW109" s="113"/>
      <c r="SSX109" s="113"/>
      <c r="SSY109" s="113"/>
      <c r="SSZ109" s="113"/>
      <c r="STA109" s="113"/>
      <c r="STB109" s="113"/>
      <c r="STC109" s="113"/>
      <c r="STD109" s="113"/>
      <c r="STE109" s="113"/>
      <c r="STF109" s="113"/>
      <c r="STG109" s="113"/>
      <c r="STH109" s="113"/>
      <c r="STI109" s="113"/>
      <c r="STJ109" s="113"/>
      <c r="STK109" s="113"/>
      <c r="STL109" s="113"/>
      <c r="STM109" s="113"/>
      <c r="STN109" s="113"/>
      <c r="STO109" s="113"/>
      <c r="STP109" s="113"/>
      <c r="STQ109" s="113"/>
      <c r="STR109" s="113"/>
      <c r="STS109" s="113"/>
      <c r="STT109" s="113"/>
      <c r="STU109" s="113"/>
      <c r="STV109" s="113"/>
      <c r="STW109" s="113"/>
      <c r="STX109" s="113"/>
      <c r="STY109" s="113"/>
      <c r="STZ109" s="113"/>
      <c r="SUA109" s="113"/>
      <c r="SUB109" s="113"/>
      <c r="SUC109" s="113"/>
      <c r="SUD109" s="113"/>
      <c r="SUE109" s="113"/>
      <c r="SUF109" s="113"/>
      <c r="SUG109" s="113"/>
      <c r="SUH109" s="113"/>
      <c r="SUI109" s="113"/>
      <c r="SUJ109" s="113"/>
      <c r="SUK109" s="113"/>
      <c r="SUL109" s="113"/>
      <c r="SUM109" s="113"/>
      <c r="SUN109" s="113"/>
      <c r="SUO109" s="113"/>
      <c r="SUP109" s="113"/>
      <c r="SUQ109" s="113"/>
      <c r="SUR109" s="113"/>
      <c r="SUS109" s="113"/>
      <c r="SUT109" s="113"/>
      <c r="SUU109" s="113"/>
      <c r="SUV109" s="113"/>
      <c r="SUW109" s="113"/>
      <c r="SUX109" s="113"/>
      <c r="SUY109" s="113"/>
      <c r="SUZ109" s="113"/>
      <c r="SVA109" s="113"/>
      <c r="SVB109" s="113"/>
      <c r="SVC109" s="113"/>
      <c r="SVD109" s="113"/>
      <c r="SVE109" s="113"/>
      <c r="SVF109" s="113"/>
      <c r="SVG109" s="113"/>
      <c r="SVH109" s="113"/>
      <c r="SVI109" s="113"/>
      <c r="SVJ109" s="113"/>
      <c r="SVK109" s="113"/>
      <c r="SVL109" s="113"/>
      <c r="SVM109" s="113"/>
      <c r="SVN109" s="113"/>
      <c r="SVO109" s="113"/>
      <c r="SVP109" s="113"/>
      <c r="SVQ109" s="113"/>
      <c r="SVR109" s="113"/>
      <c r="SVS109" s="113"/>
      <c r="SVT109" s="113"/>
      <c r="SVU109" s="113"/>
      <c r="SVV109" s="113"/>
      <c r="SVW109" s="113"/>
      <c r="SVX109" s="113"/>
      <c r="SVY109" s="113"/>
      <c r="SVZ109" s="113"/>
      <c r="SWA109" s="113"/>
      <c r="SWB109" s="113"/>
      <c r="SWC109" s="113"/>
      <c r="SWD109" s="113"/>
      <c r="SWE109" s="113"/>
      <c r="SWF109" s="113"/>
      <c r="SWG109" s="113"/>
      <c r="SWH109" s="113"/>
      <c r="SWI109" s="113"/>
      <c r="SWJ109" s="113"/>
      <c r="SWK109" s="113"/>
      <c r="SWL109" s="113"/>
      <c r="SWM109" s="113"/>
      <c r="SWN109" s="113"/>
      <c r="SWO109" s="113"/>
      <c r="SWP109" s="113"/>
      <c r="SWQ109" s="113"/>
      <c r="SWR109" s="113"/>
      <c r="SWS109" s="113"/>
      <c r="SWT109" s="113"/>
      <c r="SWU109" s="113"/>
      <c r="SWV109" s="113"/>
      <c r="SWW109" s="113"/>
      <c r="SWX109" s="113"/>
      <c r="SWY109" s="113"/>
      <c r="SWZ109" s="113"/>
      <c r="SXA109" s="113"/>
      <c r="SXB109" s="113"/>
      <c r="SXC109" s="113"/>
      <c r="SXD109" s="113"/>
      <c r="SXE109" s="113"/>
      <c r="SXF109" s="113"/>
      <c r="SXG109" s="113"/>
      <c r="SXH109" s="113"/>
      <c r="SXI109" s="113"/>
      <c r="SXJ109" s="113"/>
      <c r="SXK109" s="113"/>
      <c r="SXL109" s="113"/>
      <c r="SXM109" s="113"/>
      <c r="SXN109" s="113"/>
      <c r="SXO109" s="113"/>
      <c r="SXP109" s="113"/>
      <c r="SXQ109" s="113"/>
      <c r="SXR109" s="113"/>
      <c r="SXS109" s="113"/>
      <c r="SXT109" s="113"/>
      <c r="SXU109" s="113"/>
      <c r="SXV109" s="113"/>
      <c r="SXW109" s="113"/>
      <c r="SXX109" s="113"/>
      <c r="SXY109" s="113"/>
      <c r="SXZ109" s="113"/>
      <c r="SYA109" s="113"/>
      <c r="SYB109" s="113"/>
      <c r="SYC109" s="113"/>
      <c r="SYD109" s="113"/>
      <c r="SYE109" s="113"/>
      <c r="SYF109" s="113"/>
      <c r="SYG109" s="113"/>
      <c r="SYH109" s="113"/>
      <c r="SYI109" s="113"/>
      <c r="SYJ109" s="113"/>
      <c r="SYK109" s="113"/>
      <c r="SYL109" s="113"/>
      <c r="SYM109" s="113"/>
      <c r="SYN109" s="113"/>
      <c r="SYO109" s="113"/>
      <c r="SYP109" s="113"/>
      <c r="SYQ109" s="113"/>
      <c r="SYR109" s="113"/>
      <c r="SYS109" s="113"/>
      <c r="SYT109" s="113"/>
      <c r="SYU109" s="113"/>
      <c r="SYV109" s="113"/>
      <c r="SYW109" s="113"/>
      <c r="SYX109" s="113"/>
      <c r="SYY109" s="113"/>
      <c r="SYZ109" s="113"/>
      <c r="SZA109" s="113"/>
      <c r="SZB109" s="113"/>
      <c r="SZC109" s="113"/>
      <c r="SZD109" s="113"/>
      <c r="SZE109" s="113"/>
      <c r="SZF109" s="113"/>
      <c r="SZG109" s="113"/>
      <c r="SZH109" s="113"/>
      <c r="SZI109" s="113"/>
      <c r="SZJ109" s="113"/>
      <c r="SZK109" s="113"/>
      <c r="SZL109" s="113"/>
      <c r="SZM109" s="113"/>
      <c r="SZN109" s="113"/>
      <c r="SZO109" s="113"/>
      <c r="SZP109" s="113"/>
      <c r="SZQ109" s="113"/>
      <c r="SZR109" s="113"/>
      <c r="SZS109" s="113"/>
      <c r="SZT109" s="113"/>
      <c r="SZU109" s="113"/>
      <c r="SZV109" s="113"/>
      <c r="SZW109" s="113"/>
      <c r="SZX109" s="113"/>
      <c r="SZY109" s="113"/>
      <c r="SZZ109" s="113"/>
      <c r="TAA109" s="113"/>
      <c r="TAB109" s="113"/>
      <c r="TAC109" s="113"/>
      <c r="TAD109" s="113"/>
      <c r="TAE109" s="113"/>
      <c r="TAF109" s="113"/>
      <c r="TAG109" s="113"/>
      <c r="TAH109" s="113"/>
      <c r="TAI109" s="113"/>
      <c r="TAJ109" s="113"/>
      <c r="TAK109" s="113"/>
      <c r="TAL109" s="113"/>
      <c r="TAM109" s="113"/>
      <c r="TAN109" s="113"/>
      <c r="TAO109" s="113"/>
      <c r="TAP109" s="113"/>
      <c r="TAQ109" s="113"/>
      <c r="TAR109" s="113"/>
      <c r="TAS109" s="113"/>
      <c r="TAT109" s="113"/>
      <c r="TAU109" s="113"/>
      <c r="TAV109" s="113"/>
      <c r="TAW109" s="113"/>
      <c r="TAX109" s="113"/>
      <c r="TAY109" s="113"/>
      <c r="TAZ109" s="113"/>
      <c r="TBA109" s="113"/>
      <c r="TBB109" s="113"/>
      <c r="TBC109" s="113"/>
      <c r="TBD109" s="113"/>
      <c r="TBE109" s="113"/>
      <c r="TBF109" s="113"/>
      <c r="TBG109" s="113"/>
      <c r="TBH109" s="113"/>
      <c r="TBI109" s="113"/>
      <c r="TBJ109" s="113"/>
      <c r="TBK109" s="113"/>
      <c r="TBL109" s="113"/>
      <c r="TBM109" s="113"/>
      <c r="TBN109" s="113"/>
      <c r="TBO109" s="113"/>
      <c r="TBP109" s="113"/>
      <c r="TBQ109" s="113"/>
      <c r="TBR109" s="113"/>
      <c r="TBS109" s="113"/>
      <c r="TBT109" s="113"/>
      <c r="TBU109" s="113"/>
      <c r="TBV109" s="113"/>
      <c r="TBW109" s="113"/>
      <c r="TBX109" s="113"/>
      <c r="TBY109" s="113"/>
      <c r="TBZ109" s="113"/>
      <c r="TCA109" s="113"/>
      <c r="TCB109" s="113"/>
      <c r="TCC109" s="113"/>
      <c r="TCD109" s="113"/>
      <c r="TCE109" s="113"/>
      <c r="TCF109" s="113"/>
      <c r="TCG109" s="113"/>
      <c r="TCH109" s="113"/>
      <c r="TCI109" s="113"/>
      <c r="TCJ109" s="113"/>
      <c r="TCK109" s="113"/>
      <c r="TCL109" s="113"/>
      <c r="TCM109" s="113"/>
      <c r="TCN109" s="113"/>
      <c r="TCO109" s="113"/>
      <c r="TCP109" s="113"/>
      <c r="TCQ109" s="113"/>
      <c r="TCR109" s="113"/>
      <c r="TCS109" s="113"/>
      <c r="TCT109" s="113"/>
      <c r="TCU109" s="113"/>
      <c r="TCV109" s="113"/>
      <c r="TCW109" s="113"/>
      <c r="TCX109" s="113"/>
      <c r="TCY109" s="113"/>
      <c r="TCZ109" s="113"/>
      <c r="TDA109" s="113"/>
      <c r="TDB109" s="113"/>
      <c r="TDC109" s="113"/>
      <c r="TDD109" s="113"/>
      <c r="TDE109" s="113"/>
      <c r="TDF109" s="113"/>
      <c r="TDG109" s="113"/>
      <c r="TDH109" s="113"/>
      <c r="TDI109" s="113"/>
      <c r="TDJ109" s="113"/>
      <c r="TDK109" s="113"/>
      <c r="TDL109" s="113"/>
      <c r="TDM109" s="113"/>
      <c r="TDN109" s="113"/>
      <c r="TDO109" s="113"/>
      <c r="TDP109" s="113"/>
      <c r="TDQ109" s="113"/>
      <c r="TDR109" s="113"/>
      <c r="TDS109" s="113"/>
      <c r="TDT109" s="113"/>
      <c r="TDU109" s="113"/>
      <c r="TDV109" s="113"/>
      <c r="TDW109" s="113"/>
      <c r="TDX109" s="113"/>
      <c r="TDY109" s="113"/>
      <c r="TDZ109" s="113"/>
      <c r="TEA109" s="113"/>
      <c r="TEB109" s="113"/>
      <c r="TEC109" s="113"/>
      <c r="TED109" s="113"/>
      <c r="TEE109" s="113"/>
      <c r="TEF109" s="113"/>
      <c r="TEG109" s="113"/>
      <c r="TEH109" s="113"/>
      <c r="TEI109" s="113"/>
      <c r="TEJ109" s="113"/>
      <c r="TEK109" s="113"/>
      <c r="TEL109" s="113"/>
      <c r="TEM109" s="113"/>
      <c r="TEN109" s="113"/>
      <c r="TEO109" s="113"/>
      <c r="TEP109" s="113"/>
      <c r="TEQ109" s="113"/>
      <c r="TER109" s="113"/>
      <c r="TES109" s="113"/>
      <c r="TET109" s="113"/>
      <c r="TEU109" s="113"/>
      <c r="TEV109" s="113"/>
      <c r="TEW109" s="113"/>
      <c r="TEX109" s="113"/>
      <c r="TEY109" s="113"/>
      <c r="TEZ109" s="113"/>
      <c r="TFA109" s="113"/>
      <c r="TFB109" s="113"/>
      <c r="TFC109" s="113"/>
      <c r="TFD109" s="113"/>
      <c r="TFE109" s="113"/>
      <c r="TFF109" s="113"/>
      <c r="TFG109" s="113"/>
      <c r="TFH109" s="113"/>
      <c r="TFI109" s="113"/>
      <c r="TFJ109" s="113"/>
      <c r="TFK109" s="113"/>
      <c r="TFL109" s="113"/>
      <c r="TFM109" s="113"/>
      <c r="TFN109" s="113"/>
      <c r="TFO109" s="113"/>
      <c r="TFP109" s="113"/>
      <c r="TFQ109" s="113"/>
      <c r="TFR109" s="113"/>
      <c r="TFS109" s="113"/>
      <c r="TFT109" s="113"/>
      <c r="TFU109" s="113"/>
      <c r="TFV109" s="113"/>
      <c r="TFW109" s="113"/>
      <c r="TFX109" s="113"/>
      <c r="TFY109" s="113"/>
      <c r="TFZ109" s="113"/>
      <c r="TGA109" s="113"/>
      <c r="TGB109" s="113"/>
      <c r="TGC109" s="113"/>
      <c r="TGD109" s="113"/>
      <c r="TGE109" s="113"/>
      <c r="TGF109" s="113"/>
      <c r="TGG109" s="113"/>
      <c r="TGH109" s="113"/>
      <c r="TGI109" s="113"/>
      <c r="TGJ109" s="113"/>
      <c r="TGK109" s="113"/>
      <c r="TGL109" s="113"/>
      <c r="TGM109" s="113"/>
      <c r="TGN109" s="113"/>
      <c r="TGO109" s="113"/>
      <c r="TGP109" s="113"/>
      <c r="TGQ109" s="113"/>
      <c r="TGR109" s="113"/>
      <c r="TGS109" s="113"/>
      <c r="TGT109" s="113"/>
      <c r="TGU109" s="113"/>
      <c r="TGV109" s="113"/>
      <c r="TGW109" s="113"/>
      <c r="TGX109" s="113"/>
      <c r="TGY109" s="113"/>
      <c r="TGZ109" s="113"/>
      <c r="THA109" s="113"/>
      <c r="THB109" s="113"/>
      <c r="THC109" s="113"/>
      <c r="THD109" s="113"/>
      <c r="THE109" s="113"/>
      <c r="THF109" s="113"/>
      <c r="THG109" s="113"/>
      <c r="THH109" s="113"/>
      <c r="THI109" s="113"/>
      <c r="THJ109" s="113"/>
      <c r="THK109" s="113"/>
      <c r="THL109" s="113"/>
      <c r="THM109" s="113"/>
      <c r="THN109" s="113"/>
      <c r="THO109" s="113"/>
      <c r="THP109" s="113"/>
      <c r="THQ109" s="113"/>
      <c r="THR109" s="113"/>
      <c r="THS109" s="113"/>
      <c r="THT109" s="113"/>
      <c r="THU109" s="113"/>
      <c r="THV109" s="113"/>
      <c r="THW109" s="113"/>
      <c r="THX109" s="113"/>
      <c r="THY109" s="113"/>
      <c r="THZ109" s="113"/>
      <c r="TIA109" s="113"/>
      <c r="TIB109" s="113"/>
      <c r="TIC109" s="113"/>
      <c r="TID109" s="113"/>
      <c r="TIE109" s="113"/>
      <c r="TIF109" s="113"/>
      <c r="TIG109" s="113"/>
      <c r="TIH109" s="113"/>
      <c r="TII109" s="113"/>
      <c r="TIJ109" s="113"/>
      <c r="TIK109" s="113"/>
      <c r="TIL109" s="113"/>
      <c r="TIM109" s="113"/>
      <c r="TIN109" s="113"/>
      <c r="TIO109" s="113"/>
      <c r="TIP109" s="113"/>
      <c r="TIQ109" s="113"/>
      <c r="TIR109" s="113"/>
      <c r="TIS109" s="113"/>
      <c r="TIT109" s="113"/>
      <c r="TIU109" s="113"/>
      <c r="TIV109" s="113"/>
      <c r="TIW109" s="113"/>
      <c r="TIX109" s="113"/>
      <c r="TIY109" s="113"/>
      <c r="TIZ109" s="113"/>
      <c r="TJA109" s="113"/>
      <c r="TJB109" s="113"/>
      <c r="TJC109" s="113"/>
      <c r="TJD109" s="113"/>
      <c r="TJE109" s="113"/>
      <c r="TJF109" s="113"/>
      <c r="TJG109" s="113"/>
      <c r="TJH109" s="113"/>
      <c r="TJI109" s="113"/>
      <c r="TJJ109" s="113"/>
      <c r="TJK109" s="113"/>
      <c r="TJL109" s="113"/>
      <c r="TJM109" s="113"/>
      <c r="TJN109" s="113"/>
      <c r="TJO109" s="113"/>
      <c r="TJP109" s="113"/>
      <c r="TJQ109" s="113"/>
      <c r="TJR109" s="113"/>
      <c r="TJS109" s="113"/>
      <c r="TJT109" s="113"/>
      <c r="TJU109" s="113"/>
      <c r="TJV109" s="113"/>
      <c r="TJW109" s="113"/>
      <c r="TJX109" s="113"/>
      <c r="TJY109" s="113"/>
      <c r="TJZ109" s="113"/>
      <c r="TKA109" s="113"/>
      <c r="TKB109" s="113"/>
      <c r="TKC109" s="113"/>
      <c r="TKD109" s="113"/>
      <c r="TKE109" s="113"/>
      <c r="TKF109" s="113"/>
      <c r="TKG109" s="113"/>
      <c r="TKH109" s="113"/>
      <c r="TKI109" s="113"/>
      <c r="TKJ109" s="113"/>
      <c r="TKK109" s="113"/>
      <c r="TKL109" s="113"/>
      <c r="TKM109" s="113"/>
      <c r="TKN109" s="113"/>
      <c r="TKO109" s="113"/>
      <c r="TKP109" s="113"/>
      <c r="TKQ109" s="113"/>
      <c r="TKR109" s="113"/>
      <c r="TKS109" s="113"/>
      <c r="TKT109" s="113"/>
      <c r="TKU109" s="113"/>
      <c r="TKV109" s="113"/>
      <c r="TKW109" s="113"/>
      <c r="TKX109" s="113"/>
      <c r="TKY109" s="113"/>
      <c r="TKZ109" s="113"/>
      <c r="TLA109" s="113"/>
      <c r="TLB109" s="113"/>
      <c r="TLC109" s="113"/>
      <c r="TLD109" s="113"/>
      <c r="TLE109" s="113"/>
      <c r="TLF109" s="113"/>
      <c r="TLG109" s="113"/>
      <c r="TLH109" s="113"/>
      <c r="TLI109" s="113"/>
      <c r="TLJ109" s="113"/>
      <c r="TLK109" s="113"/>
      <c r="TLL109" s="113"/>
      <c r="TLM109" s="113"/>
      <c r="TLN109" s="113"/>
      <c r="TLO109" s="113"/>
      <c r="TLP109" s="113"/>
      <c r="TLQ109" s="113"/>
      <c r="TLR109" s="113"/>
      <c r="TLS109" s="113"/>
      <c r="TLT109" s="113"/>
      <c r="TLU109" s="113"/>
      <c r="TLV109" s="113"/>
      <c r="TLW109" s="113"/>
      <c r="TLX109" s="113"/>
      <c r="TLY109" s="113"/>
      <c r="TLZ109" s="113"/>
      <c r="TMA109" s="113"/>
      <c r="TMB109" s="113"/>
      <c r="TMC109" s="113"/>
      <c r="TMD109" s="113"/>
      <c r="TME109" s="113"/>
      <c r="TMF109" s="113"/>
      <c r="TMG109" s="113"/>
      <c r="TMH109" s="113"/>
      <c r="TMI109" s="113"/>
      <c r="TMJ109" s="113"/>
      <c r="TMK109" s="113"/>
      <c r="TML109" s="113"/>
      <c r="TMM109" s="113"/>
      <c r="TMN109" s="113"/>
      <c r="TMO109" s="113"/>
      <c r="TMP109" s="113"/>
      <c r="TMQ109" s="113"/>
      <c r="TMR109" s="113"/>
      <c r="TMS109" s="113"/>
      <c r="TMT109" s="113"/>
      <c r="TMU109" s="113"/>
      <c r="TMV109" s="113"/>
      <c r="TMW109" s="113"/>
      <c r="TMX109" s="113"/>
      <c r="TMY109" s="113"/>
      <c r="TMZ109" s="113"/>
      <c r="TNA109" s="113"/>
      <c r="TNB109" s="113"/>
      <c r="TNC109" s="113"/>
      <c r="TND109" s="113"/>
      <c r="TNE109" s="113"/>
      <c r="TNF109" s="113"/>
      <c r="TNG109" s="113"/>
      <c r="TNH109" s="113"/>
      <c r="TNI109" s="113"/>
      <c r="TNJ109" s="113"/>
      <c r="TNK109" s="113"/>
      <c r="TNL109" s="113"/>
      <c r="TNM109" s="113"/>
      <c r="TNN109" s="113"/>
      <c r="TNO109" s="113"/>
      <c r="TNP109" s="113"/>
      <c r="TNQ109" s="113"/>
      <c r="TNR109" s="113"/>
      <c r="TNS109" s="113"/>
      <c r="TNT109" s="113"/>
      <c r="TNU109" s="113"/>
      <c r="TNV109" s="113"/>
      <c r="TNW109" s="113"/>
      <c r="TNX109" s="113"/>
      <c r="TNY109" s="113"/>
      <c r="TNZ109" s="113"/>
      <c r="TOA109" s="113"/>
      <c r="TOB109" s="113"/>
      <c r="TOC109" s="113"/>
      <c r="TOD109" s="113"/>
      <c r="TOE109" s="113"/>
      <c r="TOF109" s="113"/>
      <c r="TOG109" s="113"/>
      <c r="TOH109" s="113"/>
      <c r="TOI109" s="113"/>
      <c r="TOJ109" s="113"/>
      <c r="TOK109" s="113"/>
      <c r="TOL109" s="113"/>
      <c r="TOM109" s="113"/>
      <c r="TON109" s="113"/>
      <c r="TOO109" s="113"/>
      <c r="TOP109" s="113"/>
      <c r="TOQ109" s="113"/>
      <c r="TOR109" s="113"/>
      <c r="TOS109" s="113"/>
      <c r="TOT109" s="113"/>
      <c r="TOU109" s="113"/>
      <c r="TOV109" s="113"/>
      <c r="TOW109" s="113"/>
      <c r="TOX109" s="113"/>
      <c r="TOY109" s="113"/>
      <c r="TOZ109" s="113"/>
      <c r="TPA109" s="113"/>
      <c r="TPB109" s="113"/>
      <c r="TPC109" s="113"/>
      <c r="TPD109" s="113"/>
      <c r="TPE109" s="113"/>
      <c r="TPF109" s="113"/>
      <c r="TPG109" s="113"/>
      <c r="TPH109" s="113"/>
      <c r="TPI109" s="113"/>
      <c r="TPJ109" s="113"/>
      <c r="TPK109" s="113"/>
      <c r="TPL109" s="113"/>
      <c r="TPM109" s="113"/>
      <c r="TPN109" s="113"/>
      <c r="TPO109" s="113"/>
      <c r="TPP109" s="113"/>
      <c r="TPQ109" s="113"/>
      <c r="TPR109" s="113"/>
      <c r="TPS109" s="113"/>
      <c r="TPT109" s="113"/>
      <c r="TPU109" s="113"/>
      <c r="TPV109" s="113"/>
      <c r="TPW109" s="113"/>
      <c r="TPX109" s="113"/>
      <c r="TPY109" s="113"/>
      <c r="TPZ109" s="113"/>
      <c r="TQA109" s="113"/>
      <c r="TQB109" s="113"/>
      <c r="TQC109" s="113"/>
      <c r="TQD109" s="113"/>
      <c r="TQE109" s="113"/>
      <c r="TQF109" s="113"/>
      <c r="TQG109" s="113"/>
      <c r="TQH109" s="113"/>
      <c r="TQI109" s="113"/>
      <c r="TQJ109" s="113"/>
      <c r="TQK109" s="113"/>
      <c r="TQL109" s="113"/>
      <c r="TQM109" s="113"/>
      <c r="TQN109" s="113"/>
      <c r="TQO109" s="113"/>
      <c r="TQP109" s="113"/>
      <c r="TQQ109" s="113"/>
      <c r="TQR109" s="113"/>
      <c r="TQS109" s="113"/>
      <c r="TQT109" s="113"/>
      <c r="TQU109" s="113"/>
      <c r="TQV109" s="113"/>
      <c r="TQW109" s="113"/>
      <c r="TQX109" s="113"/>
      <c r="TQY109" s="113"/>
      <c r="TQZ109" s="113"/>
      <c r="TRA109" s="113"/>
      <c r="TRB109" s="113"/>
      <c r="TRC109" s="113"/>
      <c r="TRD109" s="113"/>
      <c r="TRE109" s="113"/>
      <c r="TRF109" s="113"/>
      <c r="TRG109" s="113"/>
      <c r="TRH109" s="113"/>
      <c r="TRI109" s="113"/>
      <c r="TRJ109" s="113"/>
      <c r="TRK109" s="113"/>
      <c r="TRL109" s="113"/>
      <c r="TRM109" s="113"/>
      <c r="TRN109" s="113"/>
      <c r="TRO109" s="113"/>
      <c r="TRP109" s="113"/>
      <c r="TRQ109" s="113"/>
      <c r="TRR109" s="113"/>
      <c r="TRS109" s="113"/>
      <c r="TRT109" s="113"/>
      <c r="TRU109" s="113"/>
      <c r="TRV109" s="113"/>
      <c r="TRW109" s="113"/>
      <c r="TRX109" s="113"/>
      <c r="TRY109" s="113"/>
      <c r="TRZ109" s="113"/>
      <c r="TSA109" s="113"/>
      <c r="TSB109" s="113"/>
      <c r="TSC109" s="113"/>
      <c r="TSD109" s="113"/>
      <c r="TSE109" s="113"/>
      <c r="TSF109" s="113"/>
      <c r="TSG109" s="113"/>
      <c r="TSH109" s="113"/>
      <c r="TSI109" s="113"/>
      <c r="TSJ109" s="113"/>
      <c r="TSK109" s="113"/>
      <c r="TSL109" s="113"/>
      <c r="TSM109" s="113"/>
      <c r="TSN109" s="113"/>
      <c r="TSO109" s="113"/>
      <c r="TSP109" s="113"/>
      <c r="TSQ109" s="113"/>
      <c r="TSR109" s="113"/>
      <c r="TSS109" s="113"/>
      <c r="TST109" s="113"/>
      <c r="TSU109" s="113"/>
      <c r="TSV109" s="113"/>
      <c r="TSW109" s="113"/>
      <c r="TSX109" s="113"/>
      <c r="TSY109" s="113"/>
      <c r="TSZ109" s="113"/>
      <c r="TTA109" s="113"/>
      <c r="TTB109" s="113"/>
      <c r="TTC109" s="113"/>
      <c r="TTD109" s="113"/>
      <c r="TTE109" s="113"/>
      <c r="TTF109" s="113"/>
      <c r="TTG109" s="113"/>
      <c r="TTH109" s="113"/>
      <c r="TTI109" s="113"/>
      <c r="TTJ109" s="113"/>
      <c r="TTK109" s="113"/>
      <c r="TTL109" s="113"/>
      <c r="TTM109" s="113"/>
      <c r="TTN109" s="113"/>
      <c r="TTO109" s="113"/>
      <c r="TTP109" s="113"/>
      <c r="TTQ109" s="113"/>
      <c r="TTR109" s="113"/>
      <c r="TTS109" s="113"/>
      <c r="TTT109" s="113"/>
      <c r="TTU109" s="113"/>
      <c r="TTV109" s="113"/>
      <c r="TTW109" s="113"/>
      <c r="TTX109" s="113"/>
      <c r="TTY109" s="113"/>
      <c r="TTZ109" s="113"/>
      <c r="TUA109" s="113"/>
      <c r="TUB109" s="113"/>
      <c r="TUC109" s="113"/>
      <c r="TUD109" s="113"/>
      <c r="TUE109" s="113"/>
      <c r="TUF109" s="113"/>
      <c r="TUG109" s="113"/>
      <c r="TUH109" s="113"/>
      <c r="TUI109" s="113"/>
      <c r="TUJ109" s="113"/>
      <c r="TUK109" s="113"/>
      <c r="TUL109" s="113"/>
      <c r="TUM109" s="113"/>
      <c r="TUN109" s="113"/>
      <c r="TUO109" s="113"/>
      <c r="TUP109" s="113"/>
      <c r="TUQ109" s="113"/>
      <c r="TUR109" s="113"/>
      <c r="TUS109" s="113"/>
      <c r="TUT109" s="113"/>
      <c r="TUU109" s="113"/>
      <c r="TUV109" s="113"/>
      <c r="TUW109" s="113"/>
      <c r="TUX109" s="113"/>
      <c r="TUY109" s="113"/>
      <c r="TUZ109" s="113"/>
      <c r="TVA109" s="113"/>
      <c r="TVB109" s="113"/>
      <c r="TVC109" s="113"/>
      <c r="TVD109" s="113"/>
      <c r="TVE109" s="113"/>
      <c r="TVF109" s="113"/>
      <c r="TVG109" s="113"/>
      <c r="TVH109" s="113"/>
      <c r="TVI109" s="113"/>
      <c r="TVJ109" s="113"/>
      <c r="TVK109" s="113"/>
      <c r="TVL109" s="113"/>
      <c r="TVM109" s="113"/>
      <c r="TVN109" s="113"/>
      <c r="TVO109" s="113"/>
      <c r="TVP109" s="113"/>
      <c r="TVQ109" s="113"/>
      <c r="TVR109" s="113"/>
      <c r="TVS109" s="113"/>
      <c r="TVT109" s="113"/>
      <c r="TVU109" s="113"/>
      <c r="TVV109" s="113"/>
      <c r="TVW109" s="113"/>
      <c r="TVX109" s="113"/>
      <c r="TVY109" s="113"/>
      <c r="TVZ109" s="113"/>
      <c r="TWA109" s="113"/>
      <c r="TWB109" s="113"/>
      <c r="TWC109" s="113"/>
      <c r="TWD109" s="113"/>
      <c r="TWE109" s="113"/>
      <c r="TWF109" s="113"/>
      <c r="TWG109" s="113"/>
      <c r="TWH109" s="113"/>
      <c r="TWI109" s="113"/>
      <c r="TWJ109" s="113"/>
      <c r="TWK109" s="113"/>
      <c r="TWL109" s="113"/>
      <c r="TWM109" s="113"/>
      <c r="TWN109" s="113"/>
      <c r="TWO109" s="113"/>
      <c r="TWP109" s="113"/>
      <c r="TWQ109" s="113"/>
      <c r="TWR109" s="113"/>
      <c r="TWS109" s="113"/>
      <c r="TWT109" s="113"/>
      <c r="TWU109" s="113"/>
      <c r="TWV109" s="113"/>
      <c r="TWW109" s="113"/>
      <c r="TWX109" s="113"/>
      <c r="TWY109" s="113"/>
      <c r="TWZ109" s="113"/>
      <c r="TXA109" s="113"/>
      <c r="TXB109" s="113"/>
      <c r="TXC109" s="113"/>
      <c r="TXD109" s="113"/>
      <c r="TXE109" s="113"/>
      <c r="TXF109" s="113"/>
      <c r="TXG109" s="113"/>
      <c r="TXH109" s="113"/>
      <c r="TXI109" s="113"/>
      <c r="TXJ109" s="113"/>
      <c r="TXK109" s="113"/>
      <c r="TXL109" s="113"/>
      <c r="TXM109" s="113"/>
      <c r="TXN109" s="113"/>
      <c r="TXO109" s="113"/>
      <c r="TXP109" s="113"/>
      <c r="TXQ109" s="113"/>
      <c r="TXR109" s="113"/>
      <c r="TXS109" s="113"/>
      <c r="TXT109" s="113"/>
      <c r="TXU109" s="113"/>
      <c r="TXV109" s="113"/>
      <c r="TXW109" s="113"/>
      <c r="TXX109" s="113"/>
      <c r="TXY109" s="113"/>
      <c r="TXZ109" s="113"/>
      <c r="TYA109" s="113"/>
      <c r="TYB109" s="113"/>
      <c r="TYC109" s="113"/>
      <c r="TYD109" s="113"/>
      <c r="TYE109" s="113"/>
      <c r="TYF109" s="113"/>
      <c r="TYG109" s="113"/>
      <c r="TYH109" s="113"/>
      <c r="TYI109" s="113"/>
      <c r="TYJ109" s="113"/>
      <c r="TYK109" s="113"/>
      <c r="TYL109" s="113"/>
      <c r="TYM109" s="113"/>
      <c r="TYN109" s="113"/>
      <c r="TYO109" s="113"/>
      <c r="TYP109" s="113"/>
      <c r="TYQ109" s="113"/>
      <c r="TYR109" s="113"/>
      <c r="TYS109" s="113"/>
      <c r="TYT109" s="113"/>
      <c r="TYU109" s="113"/>
      <c r="TYV109" s="113"/>
      <c r="TYW109" s="113"/>
      <c r="TYX109" s="113"/>
      <c r="TYY109" s="113"/>
      <c r="TYZ109" s="113"/>
      <c r="TZA109" s="113"/>
      <c r="TZB109" s="113"/>
      <c r="TZC109" s="113"/>
      <c r="TZD109" s="113"/>
      <c r="TZE109" s="113"/>
      <c r="TZF109" s="113"/>
      <c r="TZG109" s="113"/>
      <c r="TZH109" s="113"/>
      <c r="TZI109" s="113"/>
      <c r="TZJ109" s="113"/>
      <c r="TZK109" s="113"/>
      <c r="TZL109" s="113"/>
      <c r="TZM109" s="113"/>
      <c r="TZN109" s="113"/>
      <c r="TZO109" s="113"/>
      <c r="TZP109" s="113"/>
      <c r="TZQ109" s="113"/>
      <c r="TZR109" s="113"/>
      <c r="TZS109" s="113"/>
      <c r="TZT109" s="113"/>
      <c r="TZU109" s="113"/>
      <c r="TZV109" s="113"/>
      <c r="TZW109" s="113"/>
      <c r="TZX109" s="113"/>
      <c r="TZY109" s="113"/>
      <c r="TZZ109" s="113"/>
      <c r="UAA109" s="113"/>
      <c r="UAB109" s="113"/>
      <c r="UAC109" s="113"/>
      <c r="UAD109" s="113"/>
      <c r="UAE109" s="113"/>
      <c r="UAF109" s="113"/>
      <c r="UAG109" s="113"/>
      <c r="UAH109" s="113"/>
      <c r="UAI109" s="113"/>
      <c r="UAJ109" s="113"/>
      <c r="UAK109" s="113"/>
      <c r="UAL109" s="113"/>
      <c r="UAM109" s="113"/>
      <c r="UAN109" s="113"/>
      <c r="UAO109" s="113"/>
      <c r="UAP109" s="113"/>
      <c r="UAQ109" s="113"/>
      <c r="UAR109" s="113"/>
      <c r="UAS109" s="113"/>
      <c r="UAT109" s="113"/>
      <c r="UAU109" s="113"/>
      <c r="UAV109" s="113"/>
      <c r="UAW109" s="113"/>
      <c r="UAX109" s="113"/>
      <c r="UAY109" s="113"/>
      <c r="UAZ109" s="113"/>
      <c r="UBA109" s="113"/>
      <c r="UBB109" s="113"/>
      <c r="UBC109" s="113"/>
      <c r="UBD109" s="113"/>
      <c r="UBE109" s="113"/>
      <c r="UBF109" s="113"/>
      <c r="UBG109" s="113"/>
      <c r="UBH109" s="113"/>
      <c r="UBI109" s="113"/>
      <c r="UBJ109" s="113"/>
      <c r="UBK109" s="113"/>
      <c r="UBL109" s="113"/>
      <c r="UBM109" s="113"/>
      <c r="UBN109" s="113"/>
      <c r="UBO109" s="113"/>
      <c r="UBP109" s="113"/>
      <c r="UBQ109" s="113"/>
      <c r="UBR109" s="113"/>
      <c r="UBS109" s="113"/>
      <c r="UBT109" s="113"/>
      <c r="UBU109" s="113"/>
      <c r="UBV109" s="113"/>
      <c r="UBW109" s="113"/>
      <c r="UBX109" s="113"/>
      <c r="UBY109" s="113"/>
      <c r="UBZ109" s="113"/>
      <c r="UCA109" s="113"/>
      <c r="UCB109" s="113"/>
      <c r="UCC109" s="113"/>
      <c r="UCD109" s="113"/>
      <c r="UCE109" s="113"/>
      <c r="UCF109" s="113"/>
      <c r="UCG109" s="113"/>
      <c r="UCH109" s="113"/>
      <c r="UCI109" s="113"/>
      <c r="UCJ109" s="113"/>
      <c r="UCK109" s="113"/>
      <c r="UCL109" s="113"/>
      <c r="UCM109" s="113"/>
      <c r="UCN109" s="113"/>
      <c r="UCO109" s="113"/>
      <c r="UCP109" s="113"/>
      <c r="UCQ109" s="113"/>
      <c r="UCR109" s="113"/>
      <c r="UCS109" s="113"/>
      <c r="UCT109" s="113"/>
      <c r="UCU109" s="113"/>
      <c r="UCV109" s="113"/>
      <c r="UCW109" s="113"/>
      <c r="UCX109" s="113"/>
      <c r="UCY109" s="113"/>
      <c r="UCZ109" s="113"/>
      <c r="UDA109" s="113"/>
      <c r="UDB109" s="113"/>
      <c r="UDC109" s="113"/>
      <c r="UDD109" s="113"/>
      <c r="UDE109" s="113"/>
      <c r="UDF109" s="113"/>
      <c r="UDG109" s="113"/>
      <c r="UDH109" s="113"/>
      <c r="UDI109" s="113"/>
      <c r="UDJ109" s="113"/>
      <c r="UDK109" s="113"/>
      <c r="UDL109" s="113"/>
      <c r="UDM109" s="113"/>
      <c r="UDN109" s="113"/>
      <c r="UDO109" s="113"/>
      <c r="UDP109" s="113"/>
      <c r="UDQ109" s="113"/>
      <c r="UDR109" s="113"/>
      <c r="UDS109" s="113"/>
      <c r="UDT109" s="113"/>
      <c r="UDU109" s="113"/>
      <c r="UDV109" s="113"/>
      <c r="UDW109" s="113"/>
      <c r="UDX109" s="113"/>
      <c r="UDY109" s="113"/>
      <c r="UDZ109" s="113"/>
      <c r="UEA109" s="113"/>
      <c r="UEB109" s="113"/>
      <c r="UEC109" s="113"/>
      <c r="UED109" s="113"/>
      <c r="UEE109" s="113"/>
      <c r="UEF109" s="113"/>
      <c r="UEG109" s="113"/>
      <c r="UEH109" s="113"/>
      <c r="UEI109" s="113"/>
      <c r="UEJ109" s="113"/>
      <c r="UEK109" s="113"/>
      <c r="UEL109" s="113"/>
      <c r="UEM109" s="113"/>
      <c r="UEN109" s="113"/>
      <c r="UEO109" s="113"/>
      <c r="UEP109" s="113"/>
      <c r="UEQ109" s="113"/>
      <c r="UER109" s="113"/>
      <c r="UES109" s="113"/>
      <c r="UET109" s="113"/>
      <c r="UEU109" s="113"/>
      <c r="UEV109" s="113"/>
      <c r="UEW109" s="113"/>
      <c r="UEX109" s="113"/>
      <c r="UEY109" s="113"/>
      <c r="UEZ109" s="113"/>
      <c r="UFA109" s="113"/>
      <c r="UFB109" s="113"/>
      <c r="UFC109" s="113"/>
      <c r="UFD109" s="113"/>
      <c r="UFE109" s="113"/>
      <c r="UFF109" s="113"/>
      <c r="UFG109" s="113"/>
      <c r="UFH109" s="113"/>
      <c r="UFI109" s="113"/>
      <c r="UFJ109" s="113"/>
      <c r="UFK109" s="113"/>
      <c r="UFL109" s="113"/>
      <c r="UFM109" s="113"/>
      <c r="UFN109" s="113"/>
      <c r="UFO109" s="113"/>
      <c r="UFP109" s="113"/>
      <c r="UFQ109" s="113"/>
      <c r="UFR109" s="113"/>
      <c r="UFS109" s="113"/>
      <c r="UFT109" s="113"/>
      <c r="UFU109" s="113"/>
      <c r="UFV109" s="113"/>
      <c r="UFW109" s="113"/>
      <c r="UFX109" s="113"/>
      <c r="UFY109" s="113"/>
      <c r="UFZ109" s="113"/>
      <c r="UGA109" s="113"/>
      <c r="UGB109" s="113"/>
      <c r="UGC109" s="113"/>
      <c r="UGD109" s="113"/>
      <c r="UGE109" s="113"/>
      <c r="UGF109" s="113"/>
      <c r="UGG109" s="113"/>
      <c r="UGH109" s="113"/>
      <c r="UGI109" s="113"/>
      <c r="UGJ109" s="113"/>
      <c r="UGK109" s="113"/>
      <c r="UGL109" s="113"/>
      <c r="UGM109" s="113"/>
      <c r="UGN109" s="113"/>
      <c r="UGO109" s="113"/>
      <c r="UGP109" s="113"/>
      <c r="UGQ109" s="113"/>
      <c r="UGR109" s="113"/>
      <c r="UGS109" s="113"/>
      <c r="UGT109" s="113"/>
      <c r="UGU109" s="113"/>
      <c r="UGV109" s="113"/>
      <c r="UGW109" s="113"/>
      <c r="UGX109" s="113"/>
      <c r="UGY109" s="113"/>
      <c r="UGZ109" s="113"/>
      <c r="UHA109" s="113"/>
      <c r="UHB109" s="113"/>
      <c r="UHC109" s="113"/>
      <c r="UHD109" s="113"/>
      <c r="UHE109" s="113"/>
      <c r="UHF109" s="113"/>
      <c r="UHG109" s="113"/>
      <c r="UHH109" s="113"/>
      <c r="UHI109" s="113"/>
      <c r="UHJ109" s="113"/>
      <c r="UHK109" s="113"/>
      <c r="UHL109" s="113"/>
      <c r="UHM109" s="113"/>
      <c r="UHN109" s="113"/>
      <c r="UHO109" s="113"/>
      <c r="UHP109" s="113"/>
      <c r="UHQ109" s="113"/>
      <c r="UHR109" s="113"/>
      <c r="UHS109" s="113"/>
      <c r="UHT109" s="113"/>
      <c r="UHU109" s="113"/>
      <c r="UHV109" s="113"/>
      <c r="UHW109" s="113"/>
      <c r="UHX109" s="113"/>
      <c r="UHY109" s="113"/>
      <c r="UHZ109" s="113"/>
      <c r="UIA109" s="113"/>
      <c r="UIB109" s="113"/>
      <c r="UIC109" s="113"/>
      <c r="UID109" s="113"/>
      <c r="UIE109" s="113"/>
      <c r="UIF109" s="113"/>
      <c r="UIG109" s="113"/>
      <c r="UIH109" s="113"/>
      <c r="UII109" s="113"/>
      <c r="UIJ109" s="113"/>
      <c r="UIK109" s="113"/>
      <c r="UIL109" s="113"/>
      <c r="UIM109" s="113"/>
      <c r="UIN109" s="113"/>
      <c r="UIO109" s="113"/>
      <c r="UIP109" s="113"/>
      <c r="UIQ109" s="113"/>
      <c r="UIR109" s="113"/>
      <c r="UIS109" s="113"/>
      <c r="UIT109" s="113"/>
      <c r="UIU109" s="113"/>
      <c r="UIV109" s="113"/>
      <c r="UIW109" s="113"/>
      <c r="UIX109" s="113"/>
      <c r="UIY109" s="113"/>
      <c r="UIZ109" s="113"/>
      <c r="UJA109" s="113"/>
      <c r="UJB109" s="113"/>
      <c r="UJC109" s="113"/>
      <c r="UJD109" s="113"/>
      <c r="UJE109" s="113"/>
      <c r="UJF109" s="113"/>
      <c r="UJG109" s="113"/>
      <c r="UJH109" s="113"/>
      <c r="UJI109" s="113"/>
      <c r="UJJ109" s="113"/>
      <c r="UJK109" s="113"/>
      <c r="UJL109" s="113"/>
      <c r="UJM109" s="113"/>
      <c r="UJN109" s="113"/>
      <c r="UJO109" s="113"/>
      <c r="UJP109" s="113"/>
      <c r="UJQ109" s="113"/>
      <c r="UJR109" s="113"/>
      <c r="UJS109" s="113"/>
      <c r="UJT109" s="113"/>
      <c r="UJU109" s="113"/>
      <c r="UJV109" s="113"/>
      <c r="UJW109" s="113"/>
      <c r="UJX109" s="113"/>
      <c r="UJY109" s="113"/>
      <c r="UJZ109" s="113"/>
      <c r="UKA109" s="113"/>
      <c r="UKB109" s="113"/>
      <c r="UKC109" s="113"/>
      <c r="UKD109" s="113"/>
      <c r="UKE109" s="113"/>
      <c r="UKF109" s="113"/>
      <c r="UKG109" s="113"/>
      <c r="UKH109" s="113"/>
      <c r="UKI109" s="113"/>
      <c r="UKJ109" s="113"/>
      <c r="UKK109" s="113"/>
      <c r="UKL109" s="113"/>
      <c r="UKM109" s="113"/>
      <c r="UKN109" s="113"/>
      <c r="UKO109" s="113"/>
      <c r="UKP109" s="113"/>
      <c r="UKQ109" s="113"/>
      <c r="UKR109" s="113"/>
      <c r="UKS109" s="113"/>
      <c r="UKT109" s="113"/>
      <c r="UKU109" s="113"/>
      <c r="UKV109" s="113"/>
      <c r="UKW109" s="113"/>
      <c r="UKX109" s="113"/>
      <c r="UKY109" s="113"/>
      <c r="UKZ109" s="113"/>
      <c r="ULA109" s="113"/>
      <c r="ULB109" s="113"/>
      <c r="ULC109" s="113"/>
      <c r="ULD109" s="113"/>
      <c r="ULE109" s="113"/>
      <c r="ULF109" s="113"/>
      <c r="ULG109" s="113"/>
      <c r="ULH109" s="113"/>
      <c r="ULI109" s="113"/>
      <c r="ULJ109" s="113"/>
      <c r="ULK109" s="113"/>
      <c r="ULL109" s="113"/>
      <c r="ULM109" s="113"/>
      <c r="ULN109" s="113"/>
      <c r="ULO109" s="113"/>
      <c r="ULP109" s="113"/>
      <c r="ULQ109" s="113"/>
      <c r="ULR109" s="113"/>
      <c r="ULS109" s="113"/>
      <c r="ULT109" s="113"/>
      <c r="ULU109" s="113"/>
      <c r="ULV109" s="113"/>
      <c r="ULW109" s="113"/>
      <c r="ULX109" s="113"/>
      <c r="ULY109" s="113"/>
      <c r="ULZ109" s="113"/>
      <c r="UMA109" s="113"/>
      <c r="UMB109" s="113"/>
      <c r="UMC109" s="113"/>
      <c r="UMD109" s="113"/>
      <c r="UME109" s="113"/>
      <c r="UMF109" s="113"/>
      <c r="UMG109" s="113"/>
      <c r="UMH109" s="113"/>
      <c r="UMI109" s="113"/>
      <c r="UMJ109" s="113"/>
      <c r="UMK109" s="113"/>
      <c r="UML109" s="113"/>
      <c r="UMM109" s="113"/>
      <c r="UMN109" s="113"/>
      <c r="UMO109" s="113"/>
      <c r="UMP109" s="113"/>
      <c r="UMQ109" s="113"/>
      <c r="UMR109" s="113"/>
      <c r="UMS109" s="113"/>
      <c r="UMT109" s="113"/>
      <c r="UMU109" s="113"/>
      <c r="UMV109" s="113"/>
      <c r="UMW109" s="113"/>
      <c r="UMX109" s="113"/>
      <c r="UMY109" s="113"/>
      <c r="UMZ109" s="113"/>
      <c r="UNA109" s="113"/>
      <c r="UNB109" s="113"/>
      <c r="UNC109" s="113"/>
      <c r="UND109" s="113"/>
      <c r="UNE109" s="113"/>
      <c r="UNF109" s="113"/>
      <c r="UNG109" s="113"/>
      <c r="UNH109" s="113"/>
      <c r="UNI109" s="113"/>
      <c r="UNJ109" s="113"/>
      <c r="UNK109" s="113"/>
      <c r="UNL109" s="113"/>
      <c r="UNM109" s="113"/>
      <c r="UNN109" s="113"/>
      <c r="UNO109" s="113"/>
      <c r="UNP109" s="113"/>
      <c r="UNQ109" s="113"/>
      <c r="UNR109" s="113"/>
      <c r="UNS109" s="113"/>
      <c r="UNT109" s="113"/>
      <c r="UNU109" s="113"/>
      <c r="UNV109" s="113"/>
      <c r="UNW109" s="113"/>
      <c r="UNX109" s="113"/>
      <c r="UNY109" s="113"/>
      <c r="UNZ109" s="113"/>
      <c r="UOA109" s="113"/>
      <c r="UOB109" s="113"/>
      <c r="UOC109" s="113"/>
      <c r="UOD109" s="113"/>
      <c r="UOE109" s="113"/>
      <c r="UOF109" s="113"/>
      <c r="UOG109" s="113"/>
      <c r="UOH109" s="113"/>
      <c r="UOI109" s="113"/>
      <c r="UOJ109" s="113"/>
      <c r="UOK109" s="113"/>
      <c r="UOL109" s="113"/>
      <c r="UOM109" s="113"/>
      <c r="UON109" s="113"/>
      <c r="UOO109" s="113"/>
      <c r="UOP109" s="113"/>
      <c r="UOQ109" s="113"/>
      <c r="UOR109" s="113"/>
      <c r="UOS109" s="113"/>
      <c r="UOT109" s="113"/>
      <c r="UOU109" s="113"/>
      <c r="UOV109" s="113"/>
      <c r="UOW109" s="113"/>
      <c r="UOX109" s="113"/>
      <c r="UOY109" s="113"/>
      <c r="UOZ109" s="113"/>
      <c r="UPA109" s="113"/>
      <c r="UPB109" s="113"/>
      <c r="UPC109" s="113"/>
      <c r="UPD109" s="113"/>
      <c r="UPE109" s="113"/>
      <c r="UPF109" s="113"/>
      <c r="UPG109" s="113"/>
      <c r="UPH109" s="113"/>
      <c r="UPI109" s="113"/>
      <c r="UPJ109" s="113"/>
      <c r="UPK109" s="113"/>
      <c r="UPL109" s="113"/>
      <c r="UPM109" s="113"/>
      <c r="UPN109" s="113"/>
      <c r="UPO109" s="113"/>
      <c r="UPP109" s="113"/>
      <c r="UPQ109" s="113"/>
      <c r="UPR109" s="113"/>
      <c r="UPS109" s="113"/>
      <c r="UPT109" s="113"/>
      <c r="UPU109" s="113"/>
      <c r="UPV109" s="113"/>
      <c r="UPW109" s="113"/>
      <c r="UPX109" s="113"/>
      <c r="UPY109" s="113"/>
      <c r="UPZ109" s="113"/>
      <c r="UQA109" s="113"/>
      <c r="UQB109" s="113"/>
      <c r="UQC109" s="113"/>
      <c r="UQD109" s="113"/>
      <c r="UQE109" s="113"/>
      <c r="UQF109" s="113"/>
      <c r="UQG109" s="113"/>
      <c r="UQH109" s="113"/>
      <c r="UQI109" s="113"/>
      <c r="UQJ109" s="113"/>
      <c r="UQK109" s="113"/>
      <c r="UQL109" s="113"/>
      <c r="UQM109" s="113"/>
      <c r="UQN109" s="113"/>
      <c r="UQO109" s="113"/>
      <c r="UQP109" s="113"/>
      <c r="UQQ109" s="113"/>
      <c r="UQR109" s="113"/>
      <c r="UQS109" s="113"/>
      <c r="UQT109" s="113"/>
      <c r="UQU109" s="113"/>
      <c r="UQV109" s="113"/>
      <c r="UQW109" s="113"/>
      <c r="UQX109" s="113"/>
      <c r="UQY109" s="113"/>
      <c r="UQZ109" s="113"/>
      <c r="URA109" s="113"/>
      <c r="URB109" s="113"/>
      <c r="URC109" s="113"/>
      <c r="URD109" s="113"/>
      <c r="URE109" s="113"/>
      <c r="URF109" s="113"/>
      <c r="URG109" s="113"/>
      <c r="URH109" s="113"/>
      <c r="URI109" s="113"/>
      <c r="URJ109" s="113"/>
      <c r="URK109" s="113"/>
      <c r="URL109" s="113"/>
      <c r="URM109" s="113"/>
      <c r="URN109" s="113"/>
      <c r="URO109" s="113"/>
      <c r="URP109" s="113"/>
      <c r="URQ109" s="113"/>
      <c r="URR109" s="113"/>
      <c r="URS109" s="113"/>
      <c r="URT109" s="113"/>
      <c r="URU109" s="113"/>
      <c r="URV109" s="113"/>
      <c r="URW109" s="113"/>
      <c r="URX109" s="113"/>
      <c r="URY109" s="113"/>
      <c r="URZ109" s="113"/>
      <c r="USA109" s="113"/>
      <c r="USB109" s="113"/>
      <c r="USC109" s="113"/>
      <c r="USD109" s="113"/>
      <c r="USE109" s="113"/>
      <c r="USF109" s="113"/>
      <c r="USG109" s="113"/>
      <c r="USH109" s="113"/>
      <c r="USI109" s="113"/>
      <c r="USJ109" s="113"/>
      <c r="USK109" s="113"/>
      <c r="USL109" s="113"/>
      <c r="USM109" s="113"/>
      <c r="USN109" s="113"/>
      <c r="USO109" s="113"/>
      <c r="USP109" s="113"/>
      <c r="USQ109" s="113"/>
      <c r="USR109" s="113"/>
      <c r="USS109" s="113"/>
      <c r="UST109" s="113"/>
      <c r="USU109" s="113"/>
      <c r="USV109" s="113"/>
      <c r="USW109" s="113"/>
      <c r="USX109" s="113"/>
      <c r="USY109" s="113"/>
      <c r="USZ109" s="113"/>
      <c r="UTA109" s="113"/>
      <c r="UTB109" s="113"/>
      <c r="UTC109" s="113"/>
      <c r="UTD109" s="113"/>
      <c r="UTE109" s="113"/>
      <c r="UTF109" s="113"/>
      <c r="UTG109" s="113"/>
      <c r="UTH109" s="113"/>
      <c r="UTI109" s="113"/>
      <c r="UTJ109" s="113"/>
      <c r="UTK109" s="113"/>
      <c r="UTL109" s="113"/>
      <c r="UTM109" s="113"/>
      <c r="UTN109" s="113"/>
      <c r="UTO109" s="113"/>
      <c r="UTP109" s="113"/>
      <c r="UTQ109" s="113"/>
      <c r="UTR109" s="113"/>
      <c r="UTS109" s="113"/>
      <c r="UTT109" s="113"/>
      <c r="UTU109" s="113"/>
      <c r="UTV109" s="113"/>
      <c r="UTW109" s="113"/>
      <c r="UTX109" s="113"/>
      <c r="UTY109" s="113"/>
      <c r="UTZ109" s="113"/>
      <c r="UUA109" s="113"/>
      <c r="UUB109" s="113"/>
      <c r="UUC109" s="113"/>
      <c r="UUD109" s="113"/>
      <c r="UUE109" s="113"/>
      <c r="UUF109" s="113"/>
      <c r="UUG109" s="113"/>
      <c r="UUH109" s="113"/>
      <c r="UUI109" s="113"/>
      <c r="UUJ109" s="113"/>
      <c r="UUK109" s="113"/>
      <c r="UUL109" s="113"/>
      <c r="UUM109" s="113"/>
      <c r="UUN109" s="113"/>
      <c r="UUO109" s="113"/>
      <c r="UUP109" s="113"/>
      <c r="UUQ109" s="113"/>
      <c r="UUR109" s="113"/>
      <c r="UUS109" s="113"/>
      <c r="UUT109" s="113"/>
      <c r="UUU109" s="113"/>
      <c r="UUV109" s="113"/>
      <c r="UUW109" s="113"/>
      <c r="UUX109" s="113"/>
      <c r="UUY109" s="113"/>
      <c r="UUZ109" s="113"/>
      <c r="UVA109" s="113"/>
      <c r="UVB109" s="113"/>
      <c r="UVC109" s="113"/>
      <c r="UVD109" s="113"/>
      <c r="UVE109" s="113"/>
      <c r="UVF109" s="113"/>
      <c r="UVG109" s="113"/>
      <c r="UVH109" s="113"/>
      <c r="UVI109" s="113"/>
      <c r="UVJ109" s="113"/>
      <c r="UVK109" s="113"/>
      <c r="UVL109" s="113"/>
      <c r="UVM109" s="113"/>
      <c r="UVN109" s="113"/>
      <c r="UVO109" s="113"/>
      <c r="UVP109" s="113"/>
      <c r="UVQ109" s="113"/>
      <c r="UVR109" s="113"/>
      <c r="UVS109" s="113"/>
      <c r="UVT109" s="113"/>
      <c r="UVU109" s="113"/>
      <c r="UVV109" s="113"/>
      <c r="UVW109" s="113"/>
      <c r="UVX109" s="113"/>
      <c r="UVY109" s="113"/>
      <c r="UVZ109" s="113"/>
      <c r="UWA109" s="113"/>
      <c r="UWB109" s="113"/>
      <c r="UWC109" s="113"/>
      <c r="UWD109" s="113"/>
      <c r="UWE109" s="113"/>
      <c r="UWF109" s="113"/>
      <c r="UWG109" s="113"/>
      <c r="UWH109" s="113"/>
      <c r="UWI109" s="113"/>
      <c r="UWJ109" s="113"/>
      <c r="UWK109" s="113"/>
      <c r="UWL109" s="113"/>
      <c r="UWM109" s="113"/>
      <c r="UWN109" s="113"/>
      <c r="UWO109" s="113"/>
      <c r="UWP109" s="113"/>
      <c r="UWQ109" s="113"/>
      <c r="UWR109" s="113"/>
      <c r="UWS109" s="113"/>
      <c r="UWT109" s="113"/>
      <c r="UWU109" s="113"/>
      <c r="UWV109" s="113"/>
      <c r="UWW109" s="113"/>
      <c r="UWX109" s="113"/>
      <c r="UWY109" s="113"/>
      <c r="UWZ109" s="113"/>
      <c r="UXA109" s="113"/>
      <c r="UXB109" s="113"/>
      <c r="UXC109" s="113"/>
      <c r="UXD109" s="113"/>
      <c r="UXE109" s="113"/>
      <c r="UXF109" s="113"/>
      <c r="UXG109" s="113"/>
      <c r="UXH109" s="113"/>
      <c r="UXI109" s="113"/>
      <c r="UXJ109" s="113"/>
      <c r="UXK109" s="113"/>
      <c r="UXL109" s="113"/>
      <c r="UXM109" s="113"/>
      <c r="UXN109" s="113"/>
      <c r="UXO109" s="113"/>
      <c r="UXP109" s="113"/>
      <c r="UXQ109" s="113"/>
      <c r="UXR109" s="113"/>
      <c r="UXS109" s="113"/>
      <c r="UXT109" s="113"/>
      <c r="UXU109" s="113"/>
      <c r="UXV109" s="113"/>
      <c r="UXW109" s="113"/>
      <c r="UXX109" s="113"/>
      <c r="UXY109" s="113"/>
      <c r="UXZ109" s="113"/>
      <c r="UYA109" s="113"/>
      <c r="UYB109" s="113"/>
      <c r="UYC109" s="113"/>
      <c r="UYD109" s="113"/>
      <c r="UYE109" s="113"/>
      <c r="UYF109" s="113"/>
      <c r="UYG109" s="113"/>
      <c r="UYH109" s="113"/>
      <c r="UYI109" s="113"/>
      <c r="UYJ109" s="113"/>
      <c r="UYK109" s="113"/>
      <c r="UYL109" s="113"/>
      <c r="UYM109" s="113"/>
      <c r="UYN109" s="113"/>
      <c r="UYO109" s="113"/>
      <c r="UYP109" s="113"/>
      <c r="UYQ109" s="113"/>
      <c r="UYR109" s="113"/>
      <c r="UYS109" s="113"/>
      <c r="UYT109" s="113"/>
      <c r="UYU109" s="113"/>
      <c r="UYV109" s="113"/>
      <c r="UYW109" s="113"/>
      <c r="UYX109" s="113"/>
      <c r="UYY109" s="113"/>
      <c r="UYZ109" s="113"/>
      <c r="UZA109" s="113"/>
      <c r="UZB109" s="113"/>
      <c r="UZC109" s="113"/>
      <c r="UZD109" s="113"/>
      <c r="UZE109" s="113"/>
      <c r="UZF109" s="113"/>
      <c r="UZG109" s="113"/>
      <c r="UZH109" s="113"/>
      <c r="UZI109" s="113"/>
      <c r="UZJ109" s="113"/>
      <c r="UZK109" s="113"/>
      <c r="UZL109" s="113"/>
      <c r="UZM109" s="113"/>
      <c r="UZN109" s="113"/>
      <c r="UZO109" s="113"/>
      <c r="UZP109" s="113"/>
      <c r="UZQ109" s="113"/>
      <c r="UZR109" s="113"/>
      <c r="UZS109" s="113"/>
      <c r="UZT109" s="113"/>
      <c r="UZU109" s="113"/>
      <c r="UZV109" s="113"/>
      <c r="UZW109" s="113"/>
      <c r="UZX109" s="113"/>
      <c r="UZY109" s="113"/>
      <c r="UZZ109" s="113"/>
      <c r="VAA109" s="113"/>
      <c r="VAB109" s="113"/>
      <c r="VAC109" s="113"/>
      <c r="VAD109" s="113"/>
      <c r="VAE109" s="113"/>
      <c r="VAF109" s="113"/>
      <c r="VAG109" s="113"/>
      <c r="VAH109" s="113"/>
      <c r="VAI109" s="113"/>
      <c r="VAJ109" s="113"/>
      <c r="VAK109" s="113"/>
      <c r="VAL109" s="113"/>
      <c r="VAM109" s="113"/>
      <c r="VAN109" s="113"/>
      <c r="VAO109" s="113"/>
      <c r="VAP109" s="113"/>
      <c r="VAQ109" s="113"/>
      <c r="VAR109" s="113"/>
      <c r="VAS109" s="113"/>
      <c r="VAT109" s="113"/>
      <c r="VAU109" s="113"/>
      <c r="VAV109" s="113"/>
      <c r="VAW109" s="113"/>
      <c r="VAX109" s="113"/>
      <c r="VAY109" s="113"/>
      <c r="VAZ109" s="113"/>
      <c r="VBA109" s="113"/>
      <c r="VBB109" s="113"/>
      <c r="VBC109" s="113"/>
      <c r="VBD109" s="113"/>
      <c r="VBE109" s="113"/>
      <c r="VBF109" s="113"/>
      <c r="VBG109" s="113"/>
      <c r="VBH109" s="113"/>
      <c r="VBI109" s="113"/>
      <c r="VBJ109" s="113"/>
      <c r="VBK109" s="113"/>
      <c r="VBL109" s="113"/>
      <c r="VBM109" s="113"/>
      <c r="VBN109" s="113"/>
      <c r="VBO109" s="113"/>
      <c r="VBP109" s="113"/>
      <c r="VBQ109" s="113"/>
      <c r="VBR109" s="113"/>
      <c r="VBS109" s="113"/>
      <c r="VBT109" s="113"/>
      <c r="VBU109" s="113"/>
      <c r="VBV109" s="113"/>
      <c r="VBW109" s="113"/>
      <c r="VBX109" s="113"/>
      <c r="VBY109" s="113"/>
      <c r="VBZ109" s="113"/>
      <c r="VCA109" s="113"/>
      <c r="VCB109" s="113"/>
      <c r="VCC109" s="113"/>
      <c r="VCD109" s="113"/>
      <c r="VCE109" s="113"/>
      <c r="VCF109" s="113"/>
      <c r="VCG109" s="113"/>
      <c r="VCH109" s="113"/>
      <c r="VCI109" s="113"/>
      <c r="VCJ109" s="113"/>
      <c r="VCK109" s="113"/>
      <c r="VCL109" s="113"/>
      <c r="VCM109" s="113"/>
      <c r="VCN109" s="113"/>
      <c r="VCO109" s="113"/>
      <c r="VCP109" s="113"/>
      <c r="VCQ109" s="113"/>
      <c r="VCR109" s="113"/>
      <c r="VCS109" s="113"/>
      <c r="VCT109" s="113"/>
      <c r="VCU109" s="113"/>
      <c r="VCV109" s="113"/>
      <c r="VCW109" s="113"/>
      <c r="VCX109" s="113"/>
      <c r="VCY109" s="113"/>
      <c r="VCZ109" s="113"/>
      <c r="VDA109" s="113"/>
      <c r="VDB109" s="113"/>
      <c r="VDC109" s="113"/>
      <c r="VDD109" s="113"/>
      <c r="VDE109" s="113"/>
      <c r="VDF109" s="113"/>
      <c r="VDG109" s="113"/>
      <c r="VDH109" s="113"/>
      <c r="VDI109" s="113"/>
      <c r="VDJ109" s="113"/>
      <c r="VDK109" s="113"/>
      <c r="VDL109" s="113"/>
      <c r="VDM109" s="113"/>
      <c r="VDN109" s="113"/>
      <c r="VDO109" s="113"/>
      <c r="VDP109" s="113"/>
      <c r="VDQ109" s="113"/>
      <c r="VDR109" s="113"/>
      <c r="VDS109" s="113"/>
      <c r="VDT109" s="113"/>
      <c r="VDU109" s="113"/>
      <c r="VDV109" s="113"/>
      <c r="VDW109" s="113"/>
      <c r="VDX109" s="113"/>
      <c r="VDY109" s="113"/>
      <c r="VDZ109" s="113"/>
      <c r="VEA109" s="113"/>
      <c r="VEB109" s="113"/>
      <c r="VEC109" s="113"/>
      <c r="VED109" s="113"/>
      <c r="VEE109" s="113"/>
      <c r="VEF109" s="113"/>
      <c r="VEG109" s="113"/>
      <c r="VEH109" s="113"/>
      <c r="VEI109" s="113"/>
      <c r="VEJ109" s="113"/>
      <c r="VEK109" s="113"/>
      <c r="VEL109" s="113"/>
      <c r="VEM109" s="113"/>
      <c r="VEN109" s="113"/>
      <c r="VEO109" s="113"/>
      <c r="VEP109" s="113"/>
      <c r="VEQ109" s="113"/>
      <c r="VER109" s="113"/>
      <c r="VES109" s="113"/>
      <c r="VET109" s="113"/>
      <c r="VEU109" s="113"/>
      <c r="VEV109" s="113"/>
      <c r="VEW109" s="113"/>
      <c r="VEX109" s="113"/>
      <c r="VEY109" s="113"/>
      <c r="VEZ109" s="113"/>
      <c r="VFA109" s="113"/>
      <c r="VFB109" s="113"/>
      <c r="VFC109" s="113"/>
      <c r="VFD109" s="113"/>
      <c r="VFE109" s="113"/>
      <c r="VFF109" s="113"/>
      <c r="VFG109" s="113"/>
      <c r="VFH109" s="113"/>
      <c r="VFI109" s="113"/>
      <c r="VFJ109" s="113"/>
      <c r="VFK109" s="113"/>
      <c r="VFL109" s="113"/>
      <c r="VFM109" s="113"/>
      <c r="VFN109" s="113"/>
      <c r="VFO109" s="113"/>
      <c r="VFP109" s="113"/>
      <c r="VFQ109" s="113"/>
      <c r="VFR109" s="113"/>
      <c r="VFS109" s="113"/>
      <c r="VFT109" s="113"/>
      <c r="VFU109" s="113"/>
      <c r="VFV109" s="113"/>
      <c r="VFW109" s="113"/>
      <c r="VFX109" s="113"/>
      <c r="VFY109" s="113"/>
      <c r="VFZ109" s="113"/>
      <c r="VGA109" s="113"/>
      <c r="VGB109" s="113"/>
      <c r="VGC109" s="113"/>
      <c r="VGD109" s="113"/>
      <c r="VGE109" s="113"/>
      <c r="VGF109" s="113"/>
      <c r="VGG109" s="113"/>
      <c r="VGH109" s="113"/>
      <c r="VGI109" s="113"/>
      <c r="VGJ109" s="113"/>
      <c r="VGK109" s="113"/>
      <c r="VGL109" s="113"/>
      <c r="VGM109" s="113"/>
      <c r="VGN109" s="113"/>
      <c r="VGO109" s="113"/>
      <c r="VGP109" s="113"/>
      <c r="VGQ109" s="113"/>
      <c r="VGR109" s="113"/>
      <c r="VGS109" s="113"/>
      <c r="VGT109" s="113"/>
      <c r="VGU109" s="113"/>
      <c r="VGV109" s="113"/>
      <c r="VGW109" s="113"/>
      <c r="VGX109" s="113"/>
      <c r="VGY109" s="113"/>
      <c r="VGZ109" s="113"/>
      <c r="VHA109" s="113"/>
      <c r="VHB109" s="113"/>
      <c r="VHC109" s="113"/>
      <c r="VHD109" s="113"/>
      <c r="VHE109" s="113"/>
      <c r="VHF109" s="113"/>
      <c r="VHG109" s="113"/>
      <c r="VHH109" s="113"/>
      <c r="VHI109" s="113"/>
      <c r="VHJ109" s="113"/>
      <c r="VHK109" s="113"/>
      <c r="VHL109" s="113"/>
      <c r="VHM109" s="113"/>
      <c r="VHN109" s="113"/>
      <c r="VHO109" s="113"/>
      <c r="VHP109" s="113"/>
      <c r="VHQ109" s="113"/>
      <c r="VHR109" s="113"/>
      <c r="VHS109" s="113"/>
      <c r="VHT109" s="113"/>
      <c r="VHU109" s="113"/>
      <c r="VHV109" s="113"/>
      <c r="VHW109" s="113"/>
      <c r="VHX109" s="113"/>
      <c r="VHY109" s="113"/>
      <c r="VHZ109" s="113"/>
      <c r="VIA109" s="113"/>
      <c r="VIB109" s="113"/>
      <c r="VIC109" s="113"/>
      <c r="VID109" s="113"/>
      <c r="VIE109" s="113"/>
      <c r="VIF109" s="113"/>
      <c r="VIG109" s="113"/>
      <c r="VIH109" s="113"/>
      <c r="VII109" s="113"/>
      <c r="VIJ109" s="113"/>
      <c r="VIK109" s="113"/>
      <c r="VIL109" s="113"/>
      <c r="VIM109" s="113"/>
      <c r="VIN109" s="113"/>
      <c r="VIO109" s="113"/>
      <c r="VIP109" s="113"/>
      <c r="VIQ109" s="113"/>
      <c r="VIR109" s="113"/>
      <c r="VIS109" s="113"/>
      <c r="VIT109" s="113"/>
      <c r="VIU109" s="113"/>
      <c r="VIV109" s="113"/>
      <c r="VIW109" s="113"/>
      <c r="VIX109" s="113"/>
      <c r="VIY109" s="113"/>
      <c r="VIZ109" s="113"/>
      <c r="VJA109" s="113"/>
      <c r="VJB109" s="113"/>
      <c r="VJC109" s="113"/>
      <c r="VJD109" s="113"/>
      <c r="VJE109" s="113"/>
      <c r="VJF109" s="113"/>
      <c r="VJG109" s="113"/>
      <c r="VJH109" s="113"/>
      <c r="VJI109" s="113"/>
      <c r="VJJ109" s="113"/>
      <c r="VJK109" s="113"/>
      <c r="VJL109" s="113"/>
      <c r="VJM109" s="113"/>
      <c r="VJN109" s="113"/>
      <c r="VJO109" s="113"/>
      <c r="VJP109" s="113"/>
      <c r="VJQ109" s="113"/>
      <c r="VJR109" s="113"/>
      <c r="VJS109" s="113"/>
      <c r="VJT109" s="113"/>
      <c r="VJU109" s="113"/>
      <c r="VJV109" s="113"/>
      <c r="VJW109" s="113"/>
      <c r="VJX109" s="113"/>
      <c r="VJY109" s="113"/>
      <c r="VJZ109" s="113"/>
      <c r="VKA109" s="113"/>
      <c r="VKB109" s="113"/>
      <c r="VKC109" s="113"/>
      <c r="VKD109" s="113"/>
      <c r="VKE109" s="113"/>
      <c r="VKF109" s="113"/>
      <c r="VKG109" s="113"/>
      <c r="VKH109" s="113"/>
      <c r="VKI109" s="113"/>
      <c r="VKJ109" s="113"/>
      <c r="VKK109" s="113"/>
      <c r="VKL109" s="113"/>
      <c r="VKM109" s="113"/>
      <c r="VKN109" s="113"/>
      <c r="VKO109" s="113"/>
      <c r="VKP109" s="113"/>
      <c r="VKQ109" s="113"/>
      <c r="VKR109" s="113"/>
      <c r="VKS109" s="113"/>
      <c r="VKT109" s="113"/>
      <c r="VKU109" s="113"/>
      <c r="VKV109" s="113"/>
      <c r="VKW109" s="113"/>
      <c r="VKX109" s="113"/>
      <c r="VKY109" s="113"/>
      <c r="VKZ109" s="113"/>
      <c r="VLA109" s="113"/>
      <c r="VLB109" s="113"/>
      <c r="VLC109" s="113"/>
      <c r="VLD109" s="113"/>
      <c r="VLE109" s="113"/>
      <c r="VLF109" s="113"/>
      <c r="VLG109" s="113"/>
      <c r="VLH109" s="113"/>
      <c r="VLI109" s="113"/>
      <c r="VLJ109" s="113"/>
      <c r="VLK109" s="113"/>
      <c r="VLL109" s="113"/>
      <c r="VLM109" s="113"/>
      <c r="VLN109" s="113"/>
      <c r="VLO109" s="113"/>
      <c r="VLP109" s="113"/>
      <c r="VLQ109" s="113"/>
      <c r="VLR109" s="113"/>
      <c r="VLS109" s="113"/>
      <c r="VLT109" s="113"/>
      <c r="VLU109" s="113"/>
      <c r="VLV109" s="113"/>
      <c r="VLW109" s="113"/>
      <c r="VLX109" s="113"/>
      <c r="VLY109" s="113"/>
      <c r="VLZ109" s="113"/>
      <c r="VMA109" s="113"/>
      <c r="VMB109" s="113"/>
      <c r="VMC109" s="113"/>
      <c r="VMD109" s="113"/>
      <c r="VME109" s="113"/>
      <c r="VMF109" s="113"/>
      <c r="VMG109" s="113"/>
      <c r="VMH109" s="113"/>
      <c r="VMI109" s="113"/>
      <c r="VMJ109" s="113"/>
      <c r="VMK109" s="113"/>
      <c r="VML109" s="113"/>
      <c r="VMM109" s="113"/>
      <c r="VMN109" s="113"/>
      <c r="VMO109" s="113"/>
      <c r="VMP109" s="113"/>
      <c r="VMQ109" s="113"/>
      <c r="VMR109" s="113"/>
      <c r="VMS109" s="113"/>
      <c r="VMT109" s="113"/>
      <c r="VMU109" s="113"/>
      <c r="VMV109" s="113"/>
      <c r="VMW109" s="113"/>
      <c r="VMX109" s="113"/>
      <c r="VMY109" s="113"/>
      <c r="VMZ109" s="113"/>
      <c r="VNA109" s="113"/>
      <c r="VNB109" s="113"/>
      <c r="VNC109" s="113"/>
      <c r="VND109" s="113"/>
      <c r="VNE109" s="113"/>
      <c r="VNF109" s="113"/>
      <c r="VNG109" s="113"/>
      <c r="VNH109" s="113"/>
      <c r="VNI109" s="113"/>
      <c r="VNJ109" s="113"/>
      <c r="VNK109" s="113"/>
      <c r="VNL109" s="113"/>
      <c r="VNM109" s="113"/>
      <c r="VNN109" s="113"/>
      <c r="VNO109" s="113"/>
      <c r="VNP109" s="113"/>
      <c r="VNQ109" s="113"/>
      <c r="VNR109" s="113"/>
      <c r="VNS109" s="113"/>
      <c r="VNT109" s="113"/>
      <c r="VNU109" s="113"/>
      <c r="VNV109" s="113"/>
      <c r="VNW109" s="113"/>
      <c r="VNX109" s="113"/>
      <c r="VNY109" s="113"/>
      <c r="VNZ109" s="113"/>
      <c r="VOA109" s="113"/>
      <c r="VOB109" s="113"/>
      <c r="VOC109" s="113"/>
      <c r="VOD109" s="113"/>
      <c r="VOE109" s="113"/>
      <c r="VOF109" s="113"/>
      <c r="VOG109" s="113"/>
      <c r="VOH109" s="113"/>
      <c r="VOI109" s="113"/>
      <c r="VOJ109" s="113"/>
      <c r="VOK109" s="113"/>
      <c r="VOL109" s="113"/>
      <c r="VOM109" s="113"/>
      <c r="VON109" s="113"/>
      <c r="VOO109" s="113"/>
      <c r="VOP109" s="113"/>
      <c r="VOQ109" s="113"/>
      <c r="VOR109" s="113"/>
      <c r="VOS109" s="113"/>
      <c r="VOT109" s="113"/>
      <c r="VOU109" s="113"/>
      <c r="VOV109" s="113"/>
      <c r="VOW109" s="113"/>
      <c r="VOX109" s="113"/>
      <c r="VOY109" s="113"/>
      <c r="VOZ109" s="113"/>
      <c r="VPA109" s="113"/>
      <c r="VPB109" s="113"/>
      <c r="VPC109" s="113"/>
      <c r="VPD109" s="113"/>
      <c r="VPE109" s="113"/>
      <c r="VPF109" s="113"/>
      <c r="VPG109" s="113"/>
      <c r="VPH109" s="113"/>
      <c r="VPI109" s="113"/>
      <c r="VPJ109" s="113"/>
      <c r="VPK109" s="113"/>
      <c r="VPL109" s="113"/>
      <c r="VPM109" s="113"/>
      <c r="VPN109" s="113"/>
      <c r="VPO109" s="113"/>
      <c r="VPP109" s="113"/>
      <c r="VPQ109" s="113"/>
      <c r="VPR109" s="113"/>
      <c r="VPS109" s="113"/>
      <c r="VPT109" s="113"/>
      <c r="VPU109" s="113"/>
      <c r="VPV109" s="113"/>
      <c r="VPW109" s="113"/>
      <c r="VPX109" s="113"/>
      <c r="VPY109" s="113"/>
      <c r="VPZ109" s="113"/>
      <c r="VQA109" s="113"/>
      <c r="VQB109" s="113"/>
      <c r="VQC109" s="113"/>
      <c r="VQD109" s="113"/>
      <c r="VQE109" s="113"/>
      <c r="VQF109" s="113"/>
      <c r="VQG109" s="113"/>
      <c r="VQH109" s="113"/>
      <c r="VQI109" s="113"/>
      <c r="VQJ109" s="113"/>
      <c r="VQK109" s="113"/>
      <c r="VQL109" s="113"/>
      <c r="VQM109" s="113"/>
      <c r="VQN109" s="113"/>
      <c r="VQO109" s="113"/>
      <c r="VQP109" s="113"/>
      <c r="VQQ109" s="113"/>
      <c r="VQR109" s="113"/>
      <c r="VQS109" s="113"/>
      <c r="VQT109" s="113"/>
      <c r="VQU109" s="113"/>
      <c r="VQV109" s="113"/>
      <c r="VQW109" s="113"/>
      <c r="VQX109" s="113"/>
      <c r="VQY109" s="113"/>
      <c r="VQZ109" s="113"/>
      <c r="VRA109" s="113"/>
      <c r="VRB109" s="113"/>
      <c r="VRC109" s="113"/>
      <c r="VRD109" s="113"/>
      <c r="VRE109" s="113"/>
      <c r="VRF109" s="113"/>
      <c r="VRG109" s="113"/>
      <c r="VRH109" s="113"/>
      <c r="VRI109" s="113"/>
      <c r="VRJ109" s="113"/>
      <c r="VRK109" s="113"/>
      <c r="VRL109" s="113"/>
      <c r="VRM109" s="113"/>
      <c r="VRN109" s="113"/>
      <c r="VRO109" s="113"/>
      <c r="VRP109" s="113"/>
      <c r="VRQ109" s="113"/>
      <c r="VRR109" s="113"/>
      <c r="VRS109" s="113"/>
      <c r="VRT109" s="113"/>
      <c r="VRU109" s="113"/>
      <c r="VRV109" s="113"/>
      <c r="VRW109" s="113"/>
      <c r="VRX109" s="113"/>
      <c r="VRY109" s="113"/>
      <c r="VRZ109" s="113"/>
      <c r="VSA109" s="113"/>
      <c r="VSB109" s="113"/>
      <c r="VSC109" s="113"/>
      <c r="VSD109" s="113"/>
      <c r="VSE109" s="113"/>
      <c r="VSF109" s="113"/>
      <c r="VSG109" s="113"/>
      <c r="VSH109" s="113"/>
      <c r="VSI109" s="113"/>
      <c r="VSJ109" s="113"/>
      <c r="VSK109" s="113"/>
      <c r="VSL109" s="113"/>
      <c r="VSM109" s="113"/>
      <c r="VSN109" s="113"/>
      <c r="VSO109" s="113"/>
      <c r="VSP109" s="113"/>
      <c r="VSQ109" s="113"/>
      <c r="VSR109" s="113"/>
      <c r="VSS109" s="113"/>
      <c r="VST109" s="113"/>
      <c r="VSU109" s="113"/>
      <c r="VSV109" s="113"/>
      <c r="VSW109" s="113"/>
      <c r="VSX109" s="113"/>
      <c r="VSY109" s="113"/>
      <c r="VSZ109" s="113"/>
      <c r="VTA109" s="113"/>
      <c r="VTB109" s="113"/>
      <c r="VTC109" s="113"/>
      <c r="VTD109" s="113"/>
      <c r="VTE109" s="113"/>
      <c r="VTF109" s="113"/>
      <c r="VTG109" s="113"/>
      <c r="VTH109" s="113"/>
      <c r="VTI109" s="113"/>
      <c r="VTJ109" s="113"/>
      <c r="VTK109" s="113"/>
      <c r="VTL109" s="113"/>
      <c r="VTM109" s="113"/>
      <c r="VTN109" s="113"/>
      <c r="VTO109" s="113"/>
      <c r="VTP109" s="113"/>
      <c r="VTQ109" s="113"/>
      <c r="VTR109" s="113"/>
      <c r="VTS109" s="113"/>
      <c r="VTT109" s="113"/>
      <c r="VTU109" s="113"/>
      <c r="VTV109" s="113"/>
      <c r="VTW109" s="113"/>
      <c r="VTX109" s="113"/>
      <c r="VTY109" s="113"/>
      <c r="VTZ109" s="113"/>
      <c r="VUA109" s="113"/>
      <c r="VUB109" s="113"/>
      <c r="VUC109" s="113"/>
      <c r="VUD109" s="113"/>
      <c r="VUE109" s="113"/>
      <c r="VUF109" s="113"/>
      <c r="VUG109" s="113"/>
      <c r="VUH109" s="113"/>
      <c r="VUI109" s="113"/>
      <c r="VUJ109" s="113"/>
      <c r="VUK109" s="113"/>
      <c r="VUL109" s="113"/>
      <c r="VUM109" s="113"/>
      <c r="VUN109" s="113"/>
      <c r="VUO109" s="113"/>
      <c r="VUP109" s="113"/>
      <c r="VUQ109" s="113"/>
      <c r="VUR109" s="113"/>
      <c r="VUS109" s="113"/>
      <c r="VUT109" s="113"/>
      <c r="VUU109" s="113"/>
      <c r="VUV109" s="113"/>
      <c r="VUW109" s="113"/>
      <c r="VUX109" s="113"/>
      <c r="VUY109" s="113"/>
      <c r="VUZ109" s="113"/>
      <c r="VVA109" s="113"/>
      <c r="VVB109" s="113"/>
      <c r="VVC109" s="113"/>
      <c r="VVD109" s="113"/>
      <c r="VVE109" s="113"/>
      <c r="VVF109" s="113"/>
      <c r="VVG109" s="113"/>
      <c r="VVH109" s="113"/>
      <c r="VVI109" s="113"/>
      <c r="VVJ109" s="113"/>
      <c r="VVK109" s="113"/>
      <c r="VVL109" s="113"/>
      <c r="VVM109" s="113"/>
      <c r="VVN109" s="113"/>
      <c r="VVO109" s="113"/>
      <c r="VVP109" s="113"/>
      <c r="VVQ109" s="113"/>
      <c r="VVR109" s="113"/>
      <c r="VVS109" s="113"/>
      <c r="VVT109" s="113"/>
      <c r="VVU109" s="113"/>
      <c r="VVV109" s="113"/>
      <c r="VVW109" s="113"/>
      <c r="VVX109" s="113"/>
      <c r="VVY109" s="113"/>
      <c r="VVZ109" s="113"/>
      <c r="VWA109" s="113"/>
      <c r="VWB109" s="113"/>
      <c r="VWC109" s="113"/>
      <c r="VWD109" s="113"/>
      <c r="VWE109" s="113"/>
      <c r="VWF109" s="113"/>
      <c r="VWG109" s="113"/>
      <c r="VWH109" s="113"/>
      <c r="VWI109" s="113"/>
      <c r="VWJ109" s="113"/>
      <c r="VWK109" s="113"/>
      <c r="VWL109" s="113"/>
      <c r="VWM109" s="113"/>
      <c r="VWN109" s="113"/>
      <c r="VWO109" s="113"/>
      <c r="VWP109" s="113"/>
      <c r="VWQ109" s="113"/>
      <c r="VWR109" s="113"/>
      <c r="VWS109" s="113"/>
      <c r="VWT109" s="113"/>
      <c r="VWU109" s="113"/>
      <c r="VWV109" s="113"/>
      <c r="VWW109" s="113"/>
      <c r="VWX109" s="113"/>
      <c r="VWY109" s="113"/>
      <c r="VWZ109" s="113"/>
      <c r="VXA109" s="113"/>
      <c r="VXB109" s="113"/>
      <c r="VXC109" s="113"/>
      <c r="VXD109" s="113"/>
      <c r="VXE109" s="113"/>
      <c r="VXF109" s="113"/>
      <c r="VXG109" s="113"/>
      <c r="VXH109" s="113"/>
      <c r="VXI109" s="113"/>
      <c r="VXJ109" s="113"/>
      <c r="VXK109" s="113"/>
      <c r="VXL109" s="113"/>
      <c r="VXM109" s="113"/>
      <c r="VXN109" s="113"/>
      <c r="VXO109" s="113"/>
      <c r="VXP109" s="113"/>
      <c r="VXQ109" s="113"/>
      <c r="VXR109" s="113"/>
      <c r="VXS109" s="113"/>
      <c r="VXT109" s="113"/>
      <c r="VXU109" s="113"/>
      <c r="VXV109" s="113"/>
      <c r="VXW109" s="113"/>
      <c r="VXX109" s="113"/>
      <c r="VXY109" s="113"/>
      <c r="VXZ109" s="113"/>
      <c r="VYA109" s="113"/>
      <c r="VYB109" s="113"/>
      <c r="VYC109" s="113"/>
      <c r="VYD109" s="113"/>
      <c r="VYE109" s="113"/>
      <c r="VYF109" s="113"/>
      <c r="VYG109" s="113"/>
      <c r="VYH109" s="113"/>
      <c r="VYI109" s="113"/>
      <c r="VYJ109" s="113"/>
      <c r="VYK109" s="113"/>
      <c r="VYL109" s="113"/>
      <c r="VYM109" s="113"/>
      <c r="VYN109" s="113"/>
      <c r="VYO109" s="113"/>
      <c r="VYP109" s="113"/>
      <c r="VYQ109" s="113"/>
      <c r="VYR109" s="113"/>
      <c r="VYS109" s="113"/>
      <c r="VYT109" s="113"/>
      <c r="VYU109" s="113"/>
      <c r="VYV109" s="113"/>
      <c r="VYW109" s="113"/>
      <c r="VYX109" s="113"/>
      <c r="VYY109" s="113"/>
      <c r="VYZ109" s="113"/>
      <c r="VZA109" s="113"/>
      <c r="VZB109" s="113"/>
      <c r="VZC109" s="113"/>
      <c r="VZD109" s="113"/>
      <c r="VZE109" s="113"/>
      <c r="VZF109" s="113"/>
      <c r="VZG109" s="113"/>
      <c r="VZH109" s="113"/>
      <c r="VZI109" s="113"/>
      <c r="VZJ109" s="113"/>
      <c r="VZK109" s="113"/>
      <c r="VZL109" s="113"/>
      <c r="VZM109" s="113"/>
      <c r="VZN109" s="113"/>
      <c r="VZO109" s="113"/>
      <c r="VZP109" s="113"/>
      <c r="VZQ109" s="113"/>
      <c r="VZR109" s="113"/>
      <c r="VZS109" s="113"/>
      <c r="VZT109" s="113"/>
      <c r="VZU109" s="113"/>
      <c r="VZV109" s="113"/>
      <c r="VZW109" s="113"/>
      <c r="VZX109" s="113"/>
      <c r="VZY109" s="113"/>
      <c r="VZZ109" s="113"/>
      <c r="WAA109" s="113"/>
      <c r="WAB109" s="113"/>
      <c r="WAC109" s="113"/>
      <c r="WAD109" s="113"/>
      <c r="WAE109" s="113"/>
      <c r="WAF109" s="113"/>
      <c r="WAG109" s="113"/>
      <c r="WAH109" s="113"/>
      <c r="WAI109" s="113"/>
      <c r="WAJ109" s="113"/>
      <c r="WAK109" s="113"/>
      <c r="WAL109" s="113"/>
      <c r="WAM109" s="113"/>
      <c r="WAN109" s="113"/>
      <c r="WAO109" s="113"/>
      <c r="WAP109" s="113"/>
      <c r="WAQ109" s="113"/>
      <c r="WAR109" s="113"/>
      <c r="WAS109" s="113"/>
      <c r="WAT109" s="113"/>
      <c r="WAU109" s="113"/>
      <c r="WAV109" s="113"/>
      <c r="WAW109" s="113"/>
      <c r="WAX109" s="113"/>
      <c r="WAY109" s="113"/>
      <c r="WAZ109" s="113"/>
      <c r="WBA109" s="113"/>
      <c r="WBB109" s="113"/>
      <c r="WBC109" s="113"/>
      <c r="WBD109" s="113"/>
      <c r="WBE109" s="113"/>
      <c r="WBF109" s="113"/>
      <c r="WBG109" s="113"/>
      <c r="WBH109" s="113"/>
      <c r="WBI109" s="113"/>
      <c r="WBJ109" s="113"/>
      <c r="WBK109" s="113"/>
      <c r="WBL109" s="113"/>
      <c r="WBM109" s="113"/>
      <c r="WBN109" s="113"/>
      <c r="WBO109" s="113"/>
      <c r="WBP109" s="113"/>
      <c r="WBQ109" s="113"/>
      <c r="WBR109" s="113"/>
      <c r="WBS109" s="113"/>
      <c r="WBT109" s="113"/>
      <c r="WBU109" s="113"/>
      <c r="WBV109" s="113"/>
      <c r="WBW109" s="113"/>
      <c r="WBX109" s="113"/>
      <c r="WBY109" s="113"/>
      <c r="WBZ109" s="113"/>
      <c r="WCA109" s="113"/>
      <c r="WCB109" s="113"/>
      <c r="WCC109" s="113"/>
      <c r="WCD109" s="113"/>
      <c r="WCE109" s="113"/>
      <c r="WCF109" s="113"/>
      <c r="WCG109" s="113"/>
      <c r="WCH109" s="113"/>
      <c r="WCI109" s="113"/>
      <c r="WCJ109" s="113"/>
      <c r="WCK109" s="113"/>
      <c r="WCL109" s="113"/>
      <c r="WCM109" s="113"/>
      <c r="WCN109" s="113"/>
      <c r="WCO109" s="113"/>
      <c r="WCP109" s="113"/>
      <c r="WCQ109" s="113"/>
      <c r="WCR109" s="113"/>
      <c r="WCS109" s="113"/>
      <c r="WCT109" s="113"/>
      <c r="WCU109" s="113"/>
      <c r="WCV109" s="113"/>
      <c r="WCW109" s="113"/>
      <c r="WCX109" s="113"/>
      <c r="WCY109" s="113"/>
      <c r="WCZ109" s="113"/>
      <c r="WDA109" s="113"/>
      <c r="WDB109" s="113"/>
      <c r="WDC109" s="113"/>
      <c r="WDD109" s="113"/>
      <c r="WDE109" s="113"/>
      <c r="WDF109" s="113"/>
      <c r="WDG109" s="113"/>
      <c r="WDH109" s="113"/>
      <c r="WDI109" s="113"/>
      <c r="WDJ109" s="113"/>
      <c r="WDK109" s="113"/>
      <c r="WDL109" s="113"/>
      <c r="WDM109" s="113"/>
      <c r="WDN109" s="113"/>
      <c r="WDO109" s="113"/>
      <c r="WDP109" s="113"/>
      <c r="WDQ109" s="113"/>
      <c r="WDR109" s="113"/>
      <c r="WDS109" s="113"/>
      <c r="WDT109" s="113"/>
      <c r="WDU109" s="113"/>
      <c r="WDV109" s="113"/>
      <c r="WDW109" s="113"/>
      <c r="WDX109" s="113"/>
      <c r="WDY109" s="113"/>
      <c r="WDZ109" s="113"/>
      <c r="WEA109" s="113"/>
      <c r="WEB109" s="113"/>
      <c r="WEC109" s="113"/>
      <c r="WED109" s="113"/>
      <c r="WEE109" s="113"/>
      <c r="WEF109" s="113"/>
      <c r="WEG109" s="113"/>
      <c r="WEH109" s="113"/>
      <c r="WEI109" s="113"/>
      <c r="WEJ109" s="113"/>
      <c r="WEK109" s="113"/>
      <c r="WEL109" s="113"/>
      <c r="WEM109" s="113"/>
      <c r="WEN109" s="113"/>
      <c r="WEO109" s="113"/>
      <c r="WEP109" s="113"/>
      <c r="WEQ109" s="113"/>
      <c r="WER109" s="113"/>
      <c r="WES109" s="113"/>
      <c r="WET109" s="113"/>
      <c r="WEU109" s="113"/>
      <c r="WEV109" s="113"/>
      <c r="WEW109" s="113"/>
      <c r="WEX109" s="113"/>
      <c r="WEY109" s="113"/>
      <c r="WEZ109" s="113"/>
      <c r="WFA109" s="113"/>
      <c r="WFB109" s="113"/>
      <c r="WFC109" s="113"/>
      <c r="WFD109" s="113"/>
      <c r="WFE109" s="113"/>
      <c r="WFF109" s="113"/>
      <c r="WFG109" s="113"/>
      <c r="WFH109" s="113"/>
      <c r="WFI109" s="113"/>
      <c r="WFJ109" s="113"/>
      <c r="WFK109" s="113"/>
      <c r="WFL109" s="113"/>
      <c r="WFM109" s="113"/>
      <c r="WFN109" s="113"/>
      <c r="WFO109" s="113"/>
      <c r="WFP109" s="113"/>
      <c r="WFQ109" s="113"/>
      <c r="WFR109" s="113"/>
      <c r="WFS109" s="113"/>
      <c r="WFT109" s="113"/>
      <c r="WFU109" s="113"/>
      <c r="WFV109" s="113"/>
      <c r="WFW109" s="113"/>
      <c r="WFX109" s="113"/>
      <c r="WFY109" s="113"/>
      <c r="WFZ109" s="113"/>
      <c r="WGA109" s="113"/>
      <c r="WGB109" s="113"/>
      <c r="WGC109" s="113"/>
      <c r="WGD109" s="113"/>
      <c r="WGE109" s="113"/>
      <c r="WGF109" s="113"/>
      <c r="WGG109" s="113"/>
      <c r="WGH109" s="113"/>
      <c r="WGI109" s="113"/>
      <c r="WGJ109" s="113"/>
      <c r="WGK109" s="113"/>
      <c r="WGL109" s="113"/>
      <c r="WGM109" s="113"/>
      <c r="WGN109" s="113"/>
      <c r="WGO109" s="113"/>
      <c r="WGP109" s="113"/>
      <c r="WGQ109" s="113"/>
      <c r="WGR109" s="113"/>
      <c r="WGS109" s="113"/>
      <c r="WGT109" s="113"/>
      <c r="WGU109" s="113"/>
      <c r="WGV109" s="113"/>
      <c r="WGW109" s="113"/>
      <c r="WGX109" s="113"/>
      <c r="WGY109" s="113"/>
      <c r="WGZ109" s="113"/>
      <c r="WHA109" s="113"/>
      <c r="WHB109" s="113"/>
      <c r="WHC109" s="113"/>
      <c r="WHD109" s="113"/>
      <c r="WHE109" s="113"/>
      <c r="WHF109" s="113"/>
      <c r="WHG109" s="113"/>
      <c r="WHH109" s="113"/>
      <c r="WHI109" s="113"/>
      <c r="WHJ109" s="113"/>
      <c r="WHK109" s="113"/>
      <c r="WHL109" s="113"/>
      <c r="WHM109" s="113"/>
      <c r="WHN109" s="113"/>
      <c r="WHO109" s="113"/>
      <c r="WHP109" s="113"/>
      <c r="WHQ109" s="113"/>
      <c r="WHR109" s="113"/>
      <c r="WHS109" s="113"/>
      <c r="WHT109" s="113"/>
      <c r="WHU109" s="113"/>
      <c r="WHV109" s="113"/>
      <c r="WHW109" s="113"/>
      <c r="WHX109" s="113"/>
      <c r="WHY109" s="113"/>
      <c r="WHZ109" s="113"/>
      <c r="WIA109" s="113"/>
      <c r="WIB109" s="113"/>
      <c r="WIC109" s="113"/>
      <c r="WID109" s="113"/>
      <c r="WIE109" s="113"/>
      <c r="WIF109" s="113"/>
      <c r="WIG109" s="113"/>
      <c r="WIH109" s="113"/>
      <c r="WII109" s="113"/>
      <c r="WIJ109" s="113"/>
      <c r="WIK109" s="113"/>
      <c r="WIL109" s="113"/>
      <c r="WIM109" s="113"/>
      <c r="WIN109" s="113"/>
      <c r="WIO109" s="113"/>
      <c r="WIP109" s="113"/>
      <c r="WIQ109" s="113"/>
      <c r="WIR109" s="113"/>
      <c r="WIS109" s="113"/>
      <c r="WIT109" s="113"/>
      <c r="WIU109" s="113"/>
      <c r="WIV109" s="113"/>
      <c r="WIW109" s="113"/>
      <c r="WIX109" s="113"/>
      <c r="WIY109" s="113"/>
      <c r="WIZ109" s="113"/>
      <c r="WJA109" s="113"/>
      <c r="WJB109" s="113"/>
      <c r="WJC109" s="113"/>
      <c r="WJD109" s="113"/>
      <c r="WJE109" s="113"/>
      <c r="WJF109" s="113"/>
      <c r="WJG109" s="113"/>
      <c r="WJH109" s="113"/>
      <c r="WJI109" s="113"/>
      <c r="WJJ109" s="113"/>
      <c r="WJK109" s="113"/>
      <c r="WJL109" s="113"/>
      <c r="WJM109" s="113"/>
      <c r="WJN109" s="113"/>
      <c r="WJO109" s="113"/>
      <c r="WJP109" s="113"/>
      <c r="WJQ109" s="113"/>
      <c r="WJR109" s="113"/>
      <c r="WJS109" s="113"/>
      <c r="WJT109" s="113"/>
      <c r="WJU109" s="113"/>
      <c r="WJV109" s="113"/>
      <c r="WJW109" s="113"/>
      <c r="WJX109" s="113"/>
      <c r="WJY109" s="113"/>
      <c r="WJZ109" s="113"/>
      <c r="WKA109" s="113"/>
      <c r="WKB109" s="113"/>
      <c r="WKC109" s="113"/>
      <c r="WKD109" s="113"/>
      <c r="WKE109" s="113"/>
      <c r="WKF109" s="113"/>
      <c r="WKG109" s="113"/>
      <c r="WKH109" s="113"/>
      <c r="WKI109" s="113"/>
      <c r="WKJ109" s="113"/>
      <c r="WKK109" s="113"/>
      <c r="WKL109" s="113"/>
      <c r="WKM109" s="113"/>
      <c r="WKN109" s="113"/>
      <c r="WKO109" s="113"/>
      <c r="WKP109" s="113"/>
      <c r="WKQ109" s="113"/>
      <c r="WKR109" s="113"/>
      <c r="WKS109" s="113"/>
      <c r="WKT109" s="113"/>
      <c r="WKU109" s="113"/>
      <c r="WKV109" s="113"/>
      <c r="WKW109" s="113"/>
      <c r="WKX109" s="113"/>
      <c r="WKY109" s="113"/>
      <c r="WKZ109" s="113"/>
      <c r="WLA109" s="113"/>
      <c r="WLB109" s="113"/>
      <c r="WLC109" s="113"/>
      <c r="WLD109" s="113"/>
      <c r="WLE109" s="113"/>
      <c r="WLF109" s="113"/>
      <c r="WLG109" s="113"/>
      <c r="WLH109" s="113"/>
      <c r="WLI109" s="113"/>
      <c r="WLJ109" s="113"/>
      <c r="WLK109" s="113"/>
      <c r="WLL109" s="113"/>
      <c r="WLM109" s="113"/>
      <c r="WLN109" s="113"/>
      <c r="WLO109" s="113"/>
      <c r="WLP109" s="113"/>
      <c r="WLQ109" s="113"/>
      <c r="WLR109" s="113"/>
      <c r="WLS109" s="113"/>
      <c r="WLT109" s="113"/>
      <c r="WLU109" s="113"/>
      <c r="WLV109" s="113"/>
      <c r="WLW109" s="113"/>
      <c r="WLX109" s="113"/>
      <c r="WLY109" s="113"/>
      <c r="WLZ109" s="113"/>
      <c r="WMA109" s="113"/>
      <c r="WMB109" s="113"/>
      <c r="WMC109" s="113"/>
      <c r="WMD109" s="113"/>
      <c r="WME109" s="113"/>
      <c r="WMF109" s="113"/>
      <c r="WMG109" s="113"/>
      <c r="WMH109" s="113"/>
      <c r="WMI109" s="113"/>
      <c r="WMJ109" s="113"/>
      <c r="WMK109" s="113"/>
      <c r="WML109" s="113"/>
      <c r="WMM109" s="113"/>
      <c r="WMN109" s="113"/>
      <c r="WMO109" s="113"/>
      <c r="WMP109" s="113"/>
      <c r="WMQ109" s="113"/>
      <c r="WMR109" s="113"/>
      <c r="WMS109" s="113"/>
      <c r="WMT109" s="113"/>
      <c r="WMU109" s="113"/>
      <c r="WMV109" s="113"/>
      <c r="WMW109" s="113"/>
      <c r="WMX109" s="113"/>
      <c r="WMY109" s="113"/>
      <c r="WMZ109" s="113"/>
      <c r="WNA109" s="113"/>
      <c r="WNB109" s="113"/>
      <c r="WNC109" s="113"/>
      <c r="WND109" s="113"/>
      <c r="WNE109" s="113"/>
      <c r="WNF109" s="113"/>
      <c r="WNG109" s="113"/>
      <c r="WNH109" s="113"/>
      <c r="WNI109" s="113"/>
      <c r="WNJ109" s="113"/>
      <c r="WNK109" s="113"/>
      <c r="WNL109" s="113"/>
      <c r="WNM109" s="113"/>
      <c r="WNN109" s="113"/>
      <c r="WNO109" s="113"/>
      <c r="WNP109" s="113"/>
      <c r="WNQ109" s="113"/>
      <c r="WNR109" s="113"/>
      <c r="WNS109" s="113"/>
      <c r="WNT109" s="113"/>
      <c r="WNU109" s="113"/>
      <c r="WNV109" s="113"/>
      <c r="WNW109" s="113"/>
      <c r="WNX109" s="113"/>
      <c r="WNY109" s="113"/>
      <c r="WNZ109" s="113"/>
      <c r="WOA109" s="113"/>
      <c r="WOB109" s="113"/>
      <c r="WOC109" s="113"/>
      <c r="WOD109" s="113"/>
      <c r="WOE109" s="113"/>
      <c r="WOF109" s="113"/>
      <c r="WOG109" s="113"/>
      <c r="WOH109" s="113"/>
      <c r="WOI109" s="113"/>
      <c r="WOJ109" s="113"/>
      <c r="WOK109" s="113"/>
      <c r="WOL109" s="113"/>
      <c r="WOM109" s="113"/>
      <c r="WON109" s="113"/>
      <c r="WOO109" s="113"/>
      <c r="WOP109" s="113"/>
      <c r="WOQ109" s="113"/>
      <c r="WOR109" s="113"/>
      <c r="WOS109" s="113"/>
      <c r="WOT109" s="113"/>
      <c r="WOU109" s="113"/>
      <c r="WOV109" s="113"/>
      <c r="WOW109" s="113"/>
      <c r="WOX109" s="113"/>
      <c r="WOY109" s="113"/>
      <c r="WOZ109" s="113"/>
      <c r="WPA109" s="113"/>
      <c r="WPB109" s="113"/>
      <c r="WPC109" s="113"/>
      <c r="WPD109" s="113"/>
      <c r="WPE109" s="113"/>
      <c r="WPF109" s="113"/>
      <c r="WPG109" s="113"/>
      <c r="WPH109" s="113"/>
      <c r="WPI109" s="113"/>
      <c r="WPJ109" s="113"/>
      <c r="WPK109" s="113"/>
      <c r="WPL109" s="113"/>
      <c r="WPM109" s="113"/>
      <c r="WPN109" s="113"/>
      <c r="WPO109" s="113"/>
      <c r="WPP109" s="113"/>
      <c r="WPQ109" s="113"/>
      <c r="WPR109" s="113"/>
      <c r="WPS109" s="113"/>
      <c r="WPT109" s="113"/>
      <c r="WPU109" s="113"/>
      <c r="WPV109" s="113"/>
      <c r="WPW109" s="113"/>
      <c r="WPX109" s="113"/>
      <c r="WPY109" s="113"/>
      <c r="WPZ109" s="113"/>
      <c r="WQA109" s="113"/>
      <c r="WQB109" s="113"/>
      <c r="WQC109" s="113"/>
      <c r="WQD109" s="113"/>
      <c r="WQE109" s="113"/>
      <c r="WQF109" s="113"/>
      <c r="WQG109" s="113"/>
      <c r="WQH109" s="113"/>
      <c r="WQI109" s="113"/>
      <c r="WQJ109" s="113"/>
      <c r="WQK109" s="113"/>
      <c r="WQL109" s="113"/>
      <c r="WQM109" s="113"/>
      <c r="WQN109" s="113"/>
      <c r="WQO109" s="113"/>
      <c r="WQP109" s="113"/>
      <c r="WQQ109" s="113"/>
      <c r="WQR109" s="113"/>
      <c r="WQS109" s="113"/>
      <c r="WQT109" s="113"/>
      <c r="WQU109" s="113"/>
      <c r="WQV109" s="113"/>
      <c r="WQW109" s="113"/>
      <c r="WQX109" s="113"/>
      <c r="WQY109" s="113"/>
      <c r="WQZ109" s="113"/>
      <c r="WRA109" s="113"/>
      <c r="WRB109" s="113"/>
      <c r="WRC109" s="113"/>
      <c r="WRD109" s="113"/>
      <c r="WRE109" s="113"/>
      <c r="WRF109" s="113"/>
      <c r="WRG109" s="113"/>
      <c r="WRH109" s="113"/>
      <c r="WRI109" s="113"/>
      <c r="WRJ109" s="113"/>
      <c r="WRK109" s="113"/>
      <c r="WRL109" s="113"/>
      <c r="WRM109" s="113"/>
      <c r="WRN109" s="113"/>
      <c r="WRO109" s="113"/>
      <c r="WRP109" s="113"/>
      <c r="WRQ109" s="113"/>
      <c r="WRR109" s="113"/>
      <c r="WRS109" s="113"/>
      <c r="WRT109" s="113"/>
      <c r="WRU109" s="113"/>
      <c r="WRV109" s="113"/>
      <c r="WRW109" s="113"/>
      <c r="WRX109" s="113"/>
      <c r="WRY109" s="113"/>
      <c r="WRZ109" s="113"/>
      <c r="WSA109" s="113"/>
      <c r="WSB109" s="113"/>
      <c r="WSC109" s="113"/>
      <c r="WSD109" s="113"/>
      <c r="WSE109" s="113"/>
      <c r="WSF109" s="113"/>
      <c r="WSG109" s="113"/>
      <c r="WSH109" s="113"/>
      <c r="WSI109" s="113"/>
      <c r="WSJ109" s="113"/>
      <c r="WSK109" s="113"/>
      <c r="WSL109" s="113"/>
      <c r="WSM109" s="113"/>
      <c r="WSN109" s="113"/>
      <c r="WSO109" s="113"/>
      <c r="WSP109" s="113"/>
      <c r="WSQ109" s="113"/>
      <c r="WSR109" s="113"/>
      <c r="WSS109" s="113"/>
      <c r="WST109" s="113"/>
      <c r="WSU109" s="113"/>
      <c r="WSV109" s="113"/>
      <c r="WSW109" s="113"/>
      <c r="WSX109" s="113"/>
      <c r="WSY109" s="113"/>
      <c r="WSZ109" s="113"/>
      <c r="WTA109" s="113"/>
      <c r="WTB109" s="113"/>
      <c r="WTC109" s="113"/>
      <c r="WTD109" s="113"/>
      <c r="WTE109" s="113"/>
      <c r="WTF109" s="113"/>
      <c r="WTG109" s="113"/>
      <c r="WTH109" s="113"/>
      <c r="WTI109" s="113"/>
      <c r="WTJ109" s="113"/>
      <c r="WTK109" s="113"/>
      <c r="WTL109" s="113"/>
      <c r="WTM109" s="113"/>
      <c r="WTN109" s="113"/>
      <c r="WTO109" s="113"/>
      <c r="WTP109" s="113"/>
      <c r="WTQ109" s="113"/>
      <c r="WTR109" s="113"/>
      <c r="WTS109" s="113"/>
      <c r="WTT109" s="113"/>
      <c r="WTU109" s="113"/>
      <c r="WTV109" s="113"/>
      <c r="WTW109" s="113"/>
      <c r="WTX109" s="113"/>
      <c r="WTY109" s="113"/>
      <c r="WTZ109" s="113"/>
      <c r="WUA109" s="113"/>
      <c r="WUB109" s="113"/>
      <c r="WUC109" s="113"/>
      <c r="WUD109" s="113"/>
      <c r="WUE109" s="113"/>
      <c r="WUF109" s="113"/>
      <c r="WUG109" s="113"/>
      <c r="WUH109" s="113"/>
      <c r="WUI109" s="113"/>
      <c r="WUJ109" s="113"/>
      <c r="WUK109" s="113"/>
      <c r="WUL109" s="113"/>
      <c r="WUM109" s="113"/>
      <c r="WUN109" s="113"/>
      <c r="WUO109" s="113"/>
      <c r="WUP109" s="113"/>
      <c r="WUQ109" s="113"/>
      <c r="WUR109" s="113"/>
      <c r="WUS109" s="113"/>
      <c r="WUT109" s="113"/>
      <c r="WUU109" s="113"/>
      <c r="WUV109" s="113"/>
      <c r="WUW109" s="113"/>
      <c r="WUX109" s="113"/>
      <c r="WUY109" s="113"/>
      <c r="WUZ109" s="113"/>
      <c r="WVA109" s="113"/>
      <c r="WVB109" s="113"/>
      <c r="WVC109" s="113"/>
      <c r="WVD109" s="113"/>
      <c r="WVE109" s="113"/>
      <c r="WVF109" s="113"/>
      <c r="WVG109" s="113"/>
      <c r="WVH109" s="113"/>
      <c r="WVI109" s="113"/>
      <c r="WVJ109" s="113"/>
      <c r="WVK109" s="113"/>
      <c r="WVL109" s="113"/>
      <c r="WVM109" s="113"/>
      <c r="WVN109" s="113"/>
      <c r="WVO109" s="113"/>
      <c r="WVP109" s="113"/>
      <c r="WVQ109" s="113"/>
      <c r="WVR109" s="113"/>
      <c r="WVS109" s="113"/>
      <c r="WVT109" s="113"/>
      <c r="WVU109" s="113"/>
      <c r="WVV109" s="113"/>
      <c r="WVW109" s="113"/>
      <c r="WVX109" s="113"/>
      <c r="WVY109" s="113"/>
      <c r="WVZ109" s="113"/>
      <c r="WWA109" s="113"/>
      <c r="WWB109" s="113"/>
      <c r="WWC109" s="113"/>
      <c r="WWD109" s="113"/>
      <c r="WWE109" s="113"/>
      <c r="WWF109" s="113"/>
      <c r="WWG109" s="113"/>
      <c r="WWH109" s="113"/>
      <c r="WWI109" s="113"/>
      <c r="WWJ109" s="113"/>
      <c r="WWK109" s="113"/>
      <c r="WWL109" s="113"/>
      <c r="WWM109" s="113"/>
      <c r="WWN109" s="113"/>
      <c r="WWO109" s="113"/>
      <c r="WWP109" s="113"/>
      <c r="WWQ109" s="113"/>
      <c r="WWR109" s="113"/>
      <c r="WWS109" s="113"/>
      <c r="WWT109" s="113"/>
      <c r="WWU109" s="113"/>
      <c r="WWV109" s="113"/>
      <c r="WWW109" s="113"/>
      <c r="WWX109" s="113"/>
      <c r="WWY109" s="113"/>
      <c r="WWZ109" s="113"/>
      <c r="WXA109" s="113"/>
      <c r="WXB109" s="113"/>
      <c r="WXC109" s="113"/>
      <c r="WXD109" s="113"/>
      <c r="WXE109" s="113"/>
      <c r="WXF109" s="113"/>
      <c r="WXG109" s="113"/>
      <c r="WXH109" s="113"/>
      <c r="WXI109" s="113"/>
      <c r="WXJ109" s="113"/>
      <c r="WXK109" s="113"/>
      <c r="WXL109" s="113"/>
      <c r="WXM109" s="113"/>
      <c r="WXN109" s="113"/>
      <c r="WXO109" s="113"/>
      <c r="WXP109" s="113"/>
      <c r="WXQ109" s="113"/>
      <c r="WXR109" s="113"/>
      <c r="WXS109" s="113"/>
      <c r="WXT109" s="113"/>
      <c r="WXU109" s="113"/>
      <c r="WXV109" s="113"/>
      <c r="WXW109" s="113"/>
      <c r="WXX109" s="113"/>
      <c r="WXY109" s="113"/>
      <c r="WXZ109" s="113"/>
      <c r="WYA109" s="113"/>
      <c r="WYB109" s="113"/>
      <c r="WYC109" s="113"/>
      <c r="WYD109" s="113"/>
      <c r="WYE109" s="113"/>
      <c r="WYF109" s="113"/>
      <c r="WYG109" s="113"/>
      <c r="WYH109" s="113"/>
      <c r="WYI109" s="113"/>
      <c r="WYJ109" s="113"/>
      <c r="WYK109" s="113"/>
      <c r="WYL109" s="113"/>
      <c r="WYM109" s="113"/>
      <c r="WYN109" s="113"/>
      <c r="WYO109" s="113"/>
      <c r="WYP109" s="113"/>
      <c r="WYQ109" s="113"/>
      <c r="WYR109" s="113"/>
      <c r="WYS109" s="113"/>
      <c r="WYT109" s="113"/>
      <c r="WYU109" s="113"/>
      <c r="WYV109" s="113"/>
      <c r="WYW109" s="113"/>
      <c r="WYX109" s="113"/>
      <c r="WYY109" s="113"/>
      <c r="WYZ109" s="113"/>
      <c r="WZA109" s="113"/>
      <c r="WZB109" s="113"/>
      <c r="WZC109" s="113"/>
      <c r="WZD109" s="113"/>
      <c r="WZE109" s="113"/>
      <c r="WZF109" s="113"/>
      <c r="WZG109" s="113"/>
      <c r="WZH109" s="113"/>
      <c r="WZI109" s="113"/>
      <c r="WZJ109" s="113"/>
      <c r="WZK109" s="113"/>
      <c r="WZL109" s="113"/>
      <c r="WZM109" s="113"/>
      <c r="WZN109" s="113"/>
      <c r="WZO109" s="113"/>
      <c r="WZP109" s="113"/>
      <c r="WZQ109" s="113"/>
      <c r="WZR109" s="113"/>
      <c r="WZS109" s="113"/>
      <c r="WZT109" s="113"/>
      <c r="WZU109" s="113"/>
      <c r="WZV109" s="113"/>
      <c r="WZW109" s="113"/>
      <c r="WZX109" s="113"/>
      <c r="WZY109" s="113"/>
      <c r="WZZ109" s="113"/>
      <c r="XAA109" s="113"/>
      <c r="XAB109" s="113"/>
      <c r="XAC109" s="113"/>
      <c r="XAD109" s="113"/>
      <c r="XAE109" s="113"/>
      <c r="XAF109" s="113"/>
      <c r="XAG109" s="113"/>
      <c r="XAH109" s="113"/>
      <c r="XAI109" s="113"/>
      <c r="XAJ109" s="113"/>
      <c r="XAK109" s="113"/>
      <c r="XAL109" s="113"/>
      <c r="XAM109" s="113"/>
      <c r="XAN109" s="113"/>
      <c r="XAO109" s="113"/>
      <c r="XAP109" s="113"/>
      <c r="XAQ109" s="113"/>
      <c r="XAR109" s="113"/>
      <c r="XAS109" s="113"/>
      <c r="XAT109" s="113"/>
      <c r="XAU109" s="113"/>
      <c r="XAV109" s="113"/>
      <c r="XAW109" s="113"/>
      <c r="XAX109" s="113"/>
      <c r="XAY109" s="113"/>
      <c r="XAZ109" s="113"/>
      <c r="XBA109" s="113"/>
      <c r="XBB109" s="113"/>
      <c r="XBC109" s="113"/>
      <c r="XBD109" s="113"/>
      <c r="XBE109" s="113"/>
      <c r="XBF109" s="113"/>
      <c r="XBG109" s="113"/>
      <c r="XBH109" s="113"/>
      <c r="XBI109" s="113"/>
      <c r="XBJ109" s="113"/>
      <c r="XBK109" s="113"/>
      <c r="XBL109" s="113"/>
      <c r="XBM109" s="113"/>
      <c r="XBN109" s="113"/>
      <c r="XBO109" s="113"/>
      <c r="XBP109" s="113"/>
      <c r="XBQ109" s="113"/>
      <c r="XBR109" s="113"/>
      <c r="XBS109" s="113"/>
      <c r="XBT109" s="113"/>
      <c r="XBU109" s="113"/>
      <c r="XBV109" s="113"/>
      <c r="XBW109" s="113"/>
      <c r="XBX109" s="113"/>
      <c r="XBY109" s="113"/>
      <c r="XBZ109" s="113"/>
      <c r="XCA109" s="113"/>
      <c r="XCB109" s="113"/>
      <c r="XCC109" s="113"/>
      <c r="XCD109" s="113"/>
      <c r="XCE109" s="113"/>
      <c r="XCF109" s="113"/>
      <c r="XCG109" s="113"/>
      <c r="XCH109" s="113"/>
      <c r="XCI109" s="113"/>
      <c r="XCJ109" s="113"/>
      <c r="XCK109" s="113"/>
      <c r="XCL109" s="113"/>
      <c r="XCM109" s="113"/>
      <c r="XCN109" s="113"/>
      <c r="XCO109" s="113"/>
      <c r="XCP109" s="113"/>
      <c r="XCQ109" s="113"/>
      <c r="XCR109" s="113"/>
      <c r="XCS109" s="113"/>
      <c r="XCT109" s="113"/>
      <c r="XCU109" s="113"/>
      <c r="XCV109" s="113"/>
      <c r="XCW109" s="113"/>
      <c r="XCX109" s="113"/>
      <c r="XCY109" s="113"/>
      <c r="XCZ109" s="113"/>
      <c r="XDA109" s="113"/>
      <c r="XDB109" s="113"/>
      <c r="XDC109" s="113"/>
      <c r="XDD109" s="113"/>
      <c r="XDE109" s="113"/>
      <c r="XDF109" s="113"/>
      <c r="XDG109" s="113"/>
      <c r="XDH109" s="113"/>
      <c r="XDI109" s="113"/>
      <c r="XDJ109" s="113"/>
      <c r="XDK109" s="113"/>
      <c r="XDL109" s="113"/>
      <c r="XDM109" s="113"/>
      <c r="XDN109" s="113"/>
      <c r="XDO109" s="113"/>
      <c r="XDP109" s="113"/>
      <c r="XDQ109" s="113"/>
      <c r="XDR109" s="113"/>
      <c r="XDS109" s="113"/>
      <c r="XDT109" s="113"/>
      <c r="XDU109" s="113"/>
      <c r="XDV109" s="113"/>
      <c r="XDW109" s="113"/>
      <c r="XDX109" s="113"/>
      <c r="XDY109" s="113"/>
      <c r="XDZ109" s="113"/>
      <c r="XEA109" s="113"/>
      <c r="XEB109" s="113"/>
      <c r="XEC109" s="113"/>
      <c r="XED109" s="113"/>
      <c r="XEE109" s="113"/>
      <c r="XEF109" s="113"/>
      <c r="XEG109" s="113"/>
      <c r="XEH109" s="113"/>
      <c r="XEI109" s="113"/>
      <c r="XEJ109" s="113"/>
      <c r="XEK109" s="113"/>
      <c r="XEL109" s="113"/>
      <c r="XEM109" s="113"/>
      <c r="XEN109" s="113"/>
      <c r="XEO109" s="113"/>
      <c r="XEP109" s="113"/>
      <c r="XEQ109" s="113"/>
      <c r="XER109" s="113"/>
      <c r="XES109" s="113"/>
      <c r="XET109" s="113"/>
      <c r="XEU109" s="113"/>
      <c r="XEV109" s="113"/>
      <c r="XEW109" s="113"/>
      <c r="XEX109" s="113"/>
      <c r="XEY109" s="113"/>
      <c r="XEZ109" s="113"/>
      <c r="XFA109" s="113"/>
      <c r="XFB109" s="113"/>
      <c r="XFC109" s="113"/>
      <c r="XFD109" s="113"/>
    </row>
    <row r="110" spans="1:16384" x14ac:dyDescent="0.2">
      <c r="A110" s="75"/>
      <c r="B110" s="69">
        <f t="shared" ref="B110:B130" ca="1" si="19">SUM(D110:WX110)</f>
        <v>0</v>
      </c>
      <c r="C110" s="92">
        <f>C22</f>
        <v>42916</v>
      </c>
      <c r="D110" s="93">
        <f t="shared" ref="D110:D141" ca="1" si="20">IFERROR(SUMIFS(INDIRECT("'" &amp; D$3 &amp; "'!" &amp; D$15),INDIRECT("'" &amp; D$3 &amp; "'!" &amp; D$11),$C110)+SUMIFS(INDIRECT("'" &amp; D$3 &amp; "'!" &amp; D$16),INDIRECT("'" &amp; D$3 &amp; "'!" &amp; D$11),$C110),0)</f>
        <v>0</v>
      </c>
      <c r="E110" s="95">
        <f t="shared" ref="E110:O110" ca="1" si="21">IFERROR(SUMIFS(INDIRECT("'" &amp; E$3 &amp; "'!" &amp; E$15),INDIRECT("'" &amp; E$3 &amp; "'!" &amp; E$11),$C110)+SUMIFS(INDIRECT("'" &amp; E$3 &amp; "'!" &amp; E$16),INDIRECT("'" &amp; E$3 &amp; "'!" &amp; E$11),$C110),0)</f>
        <v>0</v>
      </c>
      <c r="F110" s="95">
        <f t="shared" ca="1" si="21"/>
        <v>0</v>
      </c>
      <c r="G110" s="95">
        <f t="shared" ca="1" si="21"/>
        <v>0</v>
      </c>
      <c r="H110" s="95">
        <f t="shared" ca="1" si="21"/>
        <v>0</v>
      </c>
      <c r="I110" s="95">
        <f t="shared" ca="1" si="21"/>
        <v>0</v>
      </c>
      <c r="J110" s="95">
        <f t="shared" ca="1" si="21"/>
        <v>0</v>
      </c>
      <c r="K110" s="95">
        <f t="shared" ca="1" si="21"/>
        <v>0</v>
      </c>
      <c r="L110" s="95">
        <f t="shared" ca="1" si="21"/>
        <v>0</v>
      </c>
      <c r="M110" s="95">
        <f t="shared" ca="1" si="21"/>
        <v>0</v>
      </c>
      <c r="N110" s="95">
        <f t="shared" ca="1" si="21"/>
        <v>0</v>
      </c>
      <c r="O110" s="95">
        <f t="shared" ca="1" si="21"/>
        <v>0</v>
      </c>
    </row>
    <row r="111" spans="1:16384" x14ac:dyDescent="0.2">
      <c r="A111" s="75"/>
      <c r="B111" s="69">
        <f t="shared" ca="1" si="19"/>
        <v>0</v>
      </c>
      <c r="C111" s="92">
        <f>C23</f>
        <v>43281</v>
      </c>
      <c r="D111" s="93">
        <f t="shared" ca="1" si="20"/>
        <v>0</v>
      </c>
      <c r="E111" s="95">
        <f t="shared" ref="E111:O120" ca="1" si="22">IFERROR(SUMIFS(INDIRECT("'" &amp; E$3 &amp; "'!" &amp; E$15),INDIRECT("'" &amp; E$3 &amp; "'!" &amp; E$11),$C111)+SUMIFS(INDIRECT("'" &amp; E$3 &amp; "'!" &amp; E$16),INDIRECT("'" &amp; E$3 &amp; "'!" &amp; E$11),$C111),0)</f>
        <v>0</v>
      </c>
      <c r="F111" s="95">
        <f t="shared" ca="1" si="22"/>
        <v>0</v>
      </c>
      <c r="G111" s="95">
        <f t="shared" ca="1" si="22"/>
        <v>0</v>
      </c>
      <c r="H111" s="95">
        <f t="shared" ca="1" si="22"/>
        <v>0</v>
      </c>
      <c r="I111" s="95">
        <f t="shared" ca="1" si="22"/>
        <v>0</v>
      </c>
      <c r="J111" s="95">
        <f t="shared" ca="1" si="22"/>
        <v>0</v>
      </c>
      <c r="K111" s="95">
        <f t="shared" ca="1" si="22"/>
        <v>0</v>
      </c>
      <c r="L111" s="95">
        <f t="shared" ca="1" si="22"/>
        <v>0</v>
      </c>
      <c r="M111" s="95">
        <f t="shared" ca="1" si="22"/>
        <v>0</v>
      </c>
      <c r="N111" s="95">
        <f t="shared" ca="1" si="22"/>
        <v>0</v>
      </c>
      <c r="O111" s="95">
        <f t="shared" ca="1" si="22"/>
        <v>0</v>
      </c>
    </row>
    <row r="112" spans="1:16384" x14ac:dyDescent="0.2">
      <c r="A112" s="75"/>
      <c r="B112" s="69">
        <f t="shared" ca="1" si="19"/>
        <v>7157388.3599999994</v>
      </c>
      <c r="C112" s="92">
        <f t="shared" ref="C112:C175" si="23">C24</f>
        <v>43646</v>
      </c>
      <c r="D112" s="93">
        <f t="shared" ca="1" si="20"/>
        <v>7157388.3599999994</v>
      </c>
      <c r="E112" s="95">
        <f t="shared" ca="1" si="22"/>
        <v>0</v>
      </c>
      <c r="F112" s="95">
        <f t="shared" ca="1" si="22"/>
        <v>0</v>
      </c>
      <c r="G112" s="95">
        <f t="shared" ca="1" si="22"/>
        <v>0</v>
      </c>
      <c r="H112" s="95">
        <f t="shared" ca="1" si="22"/>
        <v>0</v>
      </c>
      <c r="I112" s="95">
        <f t="shared" ca="1" si="22"/>
        <v>0</v>
      </c>
      <c r="J112" s="95">
        <f t="shared" ca="1" si="22"/>
        <v>0</v>
      </c>
      <c r="K112" s="95">
        <f t="shared" ca="1" si="22"/>
        <v>0</v>
      </c>
      <c r="L112" s="95">
        <f t="shared" ca="1" si="22"/>
        <v>0</v>
      </c>
      <c r="M112" s="95">
        <f t="shared" ca="1" si="22"/>
        <v>0</v>
      </c>
      <c r="N112" s="95">
        <f t="shared" ca="1" si="22"/>
        <v>0</v>
      </c>
      <c r="O112" s="95">
        <f t="shared" ca="1" si="22"/>
        <v>0</v>
      </c>
    </row>
    <row r="113" spans="1:15" x14ac:dyDescent="0.2">
      <c r="A113" s="75"/>
      <c r="B113" s="69">
        <f t="shared" ca="1" si="19"/>
        <v>-481586.45783882786</v>
      </c>
      <c r="C113" s="92">
        <f t="shared" si="23"/>
        <v>44012</v>
      </c>
      <c r="D113" s="93">
        <f t="shared" ca="1" si="20"/>
        <v>-481586.45783882786</v>
      </c>
      <c r="E113" s="95">
        <f t="shared" ca="1" si="22"/>
        <v>0</v>
      </c>
      <c r="F113" s="95">
        <f t="shared" ca="1" si="22"/>
        <v>0</v>
      </c>
      <c r="G113" s="95">
        <f t="shared" ca="1" si="22"/>
        <v>0</v>
      </c>
      <c r="H113" s="95">
        <f t="shared" ca="1" si="22"/>
        <v>0</v>
      </c>
      <c r="I113" s="95">
        <f t="shared" ca="1" si="22"/>
        <v>0</v>
      </c>
      <c r="J113" s="95">
        <f t="shared" ca="1" si="22"/>
        <v>0</v>
      </c>
      <c r="K113" s="95">
        <f t="shared" ca="1" si="22"/>
        <v>0</v>
      </c>
      <c r="L113" s="95">
        <f t="shared" ca="1" si="22"/>
        <v>0</v>
      </c>
      <c r="M113" s="95">
        <f t="shared" ca="1" si="22"/>
        <v>0</v>
      </c>
      <c r="N113" s="95">
        <f t="shared" ca="1" si="22"/>
        <v>0</v>
      </c>
      <c r="O113" s="95">
        <f t="shared" ca="1" si="22"/>
        <v>0</v>
      </c>
    </row>
    <row r="114" spans="1:15" x14ac:dyDescent="0.2">
      <c r="A114" s="75"/>
      <c r="B114" s="69">
        <f t="shared" ca="1" si="19"/>
        <v>-1019302.035768542</v>
      </c>
      <c r="C114" s="92">
        <f t="shared" si="23"/>
        <v>44377</v>
      </c>
      <c r="D114" s="93">
        <f t="shared" ca="1" si="20"/>
        <v>-1019302.035768542</v>
      </c>
      <c r="E114" s="95">
        <f t="shared" ca="1" si="22"/>
        <v>0</v>
      </c>
      <c r="F114" s="95">
        <f t="shared" ca="1" si="22"/>
        <v>0</v>
      </c>
      <c r="G114" s="95">
        <f t="shared" ca="1" si="22"/>
        <v>0</v>
      </c>
      <c r="H114" s="95">
        <f t="shared" ca="1" si="22"/>
        <v>0</v>
      </c>
      <c r="I114" s="95">
        <f t="shared" ca="1" si="22"/>
        <v>0</v>
      </c>
      <c r="J114" s="95">
        <f t="shared" ca="1" si="22"/>
        <v>0</v>
      </c>
      <c r="K114" s="95">
        <f t="shared" ca="1" si="22"/>
        <v>0</v>
      </c>
      <c r="L114" s="95">
        <f t="shared" ca="1" si="22"/>
        <v>0</v>
      </c>
      <c r="M114" s="95">
        <f t="shared" ca="1" si="22"/>
        <v>0</v>
      </c>
      <c r="N114" s="95">
        <f t="shared" ca="1" si="22"/>
        <v>0</v>
      </c>
      <c r="O114" s="95">
        <f t="shared" ca="1" si="22"/>
        <v>0</v>
      </c>
    </row>
    <row r="115" spans="1:15" x14ac:dyDescent="0.2">
      <c r="A115" s="75"/>
      <c r="B115" s="69">
        <f t="shared" ca="1" si="19"/>
        <v>-441440.98779839376</v>
      </c>
      <c r="C115" s="92">
        <f t="shared" si="23"/>
        <v>44742</v>
      </c>
      <c r="D115" s="93">
        <f t="shared" ca="1" si="20"/>
        <v>-441440.98779839376</v>
      </c>
      <c r="E115" s="95">
        <f t="shared" ca="1" si="22"/>
        <v>0</v>
      </c>
      <c r="F115" s="95">
        <f t="shared" ca="1" si="22"/>
        <v>0</v>
      </c>
      <c r="G115" s="95">
        <f t="shared" ca="1" si="22"/>
        <v>0</v>
      </c>
      <c r="H115" s="95">
        <f t="shared" ca="1" si="22"/>
        <v>0</v>
      </c>
      <c r="I115" s="95">
        <f t="shared" ca="1" si="22"/>
        <v>0</v>
      </c>
      <c r="J115" s="95">
        <f t="shared" ca="1" si="22"/>
        <v>0</v>
      </c>
      <c r="K115" s="95">
        <f t="shared" ca="1" si="22"/>
        <v>0</v>
      </c>
      <c r="L115" s="95">
        <f t="shared" ca="1" si="22"/>
        <v>0</v>
      </c>
      <c r="M115" s="95">
        <f t="shared" ca="1" si="22"/>
        <v>0</v>
      </c>
      <c r="N115" s="95">
        <f t="shared" ca="1" si="22"/>
        <v>0</v>
      </c>
      <c r="O115" s="95">
        <f t="shared" ca="1" si="22"/>
        <v>0</v>
      </c>
    </row>
    <row r="116" spans="1:15" x14ac:dyDescent="0.2">
      <c r="A116" s="75"/>
      <c r="B116" s="69">
        <f t="shared" ca="1" si="19"/>
        <v>-1062744.3884218626</v>
      </c>
      <c r="C116" s="92">
        <f t="shared" si="23"/>
        <v>45107</v>
      </c>
      <c r="D116" s="93">
        <f t="shared" ca="1" si="20"/>
        <v>-1062744.3884218626</v>
      </c>
      <c r="E116" s="95">
        <f t="shared" ca="1" si="22"/>
        <v>0</v>
      </c>
      <c r="F116" s="95">
        <f t="shared" ca="1" si="22"/>
        <v>0</v>
      </c>
      <c r="G116" s="95">
        <f t="shared" ca="1" si="22"/>
        <v>0</v>
      </c>
      <c r="H116" s="95">
        <f t="shared" ca="1" si="22"/>
        <v>0</v>
      </c>
      <c r="I116" s="95">
        <f t="shared" ca="1" si="22"/>
        <v>0</v>
      </c>
      <c r="J116" s="95">
        <f t="shared" ca="1" si="22"/>
        <v>0</v>
      </c>
      <c r="K116" s="95">
        <f t="shared" ca="1" si="22"/>
        <v>0</v>
      </c>
      <c r="L116" s="95">
        <f t="shared" ca="1" si="22"/>
        <v>0</v>
      </c>
      <c r="M116" s="95">
        <f t="shared" ca="1" si="22"/>
        <v>0</v>
      </c>
      <c r="N116" s="95">
        <f t="shared" ca="1" si="22"/>
        <v>0</v>
      </c>
      <c r="O116" s="95">
        <f t="shared" ca="1" si="22"/>
        <v>0</v>
      </c>
    </row>
    <row r="117" spans="1:15" x14ac:dyDescent="0.2">
      <c r="A117" s="75"/>
      <c r="B117" s="69">
        <f t="shared" ca="1" si="19"/>
        <v>-490047.10409293993</v>
      </c>
      <c r="C117" s="92">
        <f t="shared" si="23"/>
        <v>45473</v>
      </c>
      <c r="D117" s="93">
        <f t="shared" ca="1" si="20"/>
        <v>-490047.10409293993</v>
      </c>
      <c r="E117" s="95">
        <f t="shared" ca="1" si="22"/>
        <v>0</v>
      </c>
      <c r="F117" s="95">
        <f t="shared" ca="1" si="22"/>
        <v>0</v>
      </c>
      <c r="G117" s="95">
        <f t="shared" ca="1" si="22"/>
        <v>0</v>
      </c>
      <c r="H117" s="95">
        <f t="shared" ca="1" si="22"/>
        <v>0</v>
      </c>
      <c r="I117" s="95">
        <f t="shared" ca="1" si="22"/>
        <v>0</v>
      </c>
      <c r="J117" s="95">
        <f t="shared" ca="1" si="22"/>
        <v>0</v>
      </c>
      <c r="K117" s="95">
        <f t="shared" ca="1" si="22"/>
        <v>0</v>
      </c>
      <c r="L117" s="95">
        <f t="shared" ca="1" si="22"/>
        <v>0</v>
      </c>
      <c r="M117" s="95">
        <f t="shared" ca="1" si="22"/>
        <v>0</v>
      </c>
      <c r="N117" s="95">
        <f t="shared" ca="1" si="22"/>
        <v>0</v>
      </c>
      <c r="O117" s="95">
        <f t="shared" ca="1" si="22"/>
        <v>0</v>
      </c>
    </row>
    <row r="118" spans="1:15" x14ac:dyDescent="0.2">
      <c r="A118" s="75"/>
      <c r="B118" s="69">
        <f t="shared" ca="1" si="19"/>
        <v>-770686.16789642209</v>
      </c>
      <c r="C118" s="92">
        <f t="shared" si="23"/>
        <v>45838</v>
      </c>
      <c r="D118" s="93">
        <f t="shared" ca="1" si="20"/>
        <v>-770686.16789642209</v>
      </c>
      <c r="E118" s="95">
        <f t="shared" ca="1" si="22"/>
        <v>0</v>
      </c>
      <c r="F118" s="95">
        <f t="shared" ca="1" si="22"/>
        <v>0</v>
      </c>
      <c r="G118" s="95">
        <f t="shared" ca="1" si="22"/>
        <v>0</v>
      </c>
      <c r="H118" s="95">
        <f t="shared" ca="1" si="22"/>
        <v>0</v>
      </c>
      <c r="I118" s="95">
        <f t="shared" ca="1" si="22"/>
        <v>0</v>
      </c>
      <c r="J118" s="95">
        <f t="shared" ca="1" si="22"/>
        <v>0</v>
      </c>
      <c r="K118" s="95">
        <f t="shared" ca="1" si="22"/>
        <v>0</v>
      </c>
      <c r="L118" s="95">
        <f t="shared" ca="1" si="22"/>
        <v>0</v>
      </c>
      <c r="M118" s="95">
        <f t="shared" ca="1" si="22"/>
        <v>0</v>
      </c>
      <c r="N118" s="95">
        <f t="shared" ca="1" si="22"/>
        <v>0</v>
      </c>
      <c r="O118" s="95">
        <f t="shared" ca="1" si="22"/>
        <v>0</v>
      </c>
    </row>
    <row r="119" spans="1:15" x14ac:dyDescent="0.2">
      <c r="A119" s="75"/>
      <c r="B119" s="69">
        <f t="shared" ca="1" si="19"/>
        <v>-836571.06337301608</v>
      </c>
      <c r="C119" s="92">
        <f t="shared" si="23"/>
        <v>46203</v>
      </c>
      <c r="D119" s="93">
        <f t="shared" ca="1" si="20"/>
        <v>-836571.06337301608</v>
      </c>
      <c r="E119" s="95">
        <f t="shared" ca="1" si="22"/>
        <v>0</v>
      </c>
      <c r="F119" s="95">
        <f t="shared" ca="1" si="22"/>
        <v>0</v>
      </c>
      <c r="G119" s="95">
        <f t="shared" ca="1" si="22"/>
        <v>0</v>
      </c>
      <c r="H119" s="95">
        <f t="shared" ca="1" si="22"/>
        <v>0</v>
      </c>
      <c r="I119" s="95">
        <f t="shared" ca="1" si="22"/>
        <v>0</v>
      </c>
      <c r="J119" s="95">
        <f t="shared" ca="1" si="22"/>
        <v>0</v>
      </c>
      <c r="K119" s="95">
        <f t="shared" ca="1" si="22"/>
        <v>0</v>
      </c>
      <c r="L119" s="95">
        <f t="shared" ca="1" si="22"/>
        <v>0</v>
      </c>
      <c r="M119" s="95">
        <f t="shared" ca="1" si="22"/>
        <v>0</v>
      </c>
      <c r="N119" s="95">
        <f t="shared" ca="1" si="22"/>
        <v>0</v>
      </c>
      <c r="O119" s="95">
        <f t="shared" ca="1" si="22"/>
        <v>0</v>
      </c>
    </row>
    <row r="120" spans="1:15" x14ac:dyDescent="0.2">
      <c r="A120" s="75"/>
      <c r="B120" s="69">
        <f t="shared" ca="1" si="19"/>
        <v>-746728.02408675163</v>
      </c>
      <c r="C120" s="92">
        <f t="shared" si="23"/>
        <v>46568</v>
      </c>
      <c r="D120" s="93">
        <f t="shared" ca="1" si="20"/>
        <v>-746728.02408675163</v>
      </c>
      <c r="E120" s="95">
        <f t="shared" ca="1" si="22"/>
        <v>0</v>
      </c>
      <c r="F120" s="95">
        <f t="shared" ca="1" si="22"/>
        <v>0</v>
      </c>
      <c r="G120" s="95">
        <f t="shared" ca="1" si="22"/>
        <v>0</v>
      </c>
      <c r="H120" s="95">
        <f t="shared" ca="1" si="22"/>
        <v>0</v>
      </c>
      <c r="I120" s="95">
        <f t="shared" ca="1" si="22"/>
        <v>0</v>
      </c>
      <c r="J120" s="95">
        <f t="shared" ca="1" si="22"/>
        <v>0</v>
      </c>
      <c r="K120" s="95">
        <f t="shared" ca="1" si="22"/>
        <v>0</v>
      </c>
      <c r="L120" s="95">
        <f t="shared" ca="1" si="22"/>
        <v>0</v>
      </c>
      <c r="M120" s="95">
        <f t="shared" ca="1" si="22"/>
        <v>0</v>
      </c>
      <c r="N120" s="95">
        <f t="shared" ca="1" si="22"/>
        <v>0</v>
      </c>
      <c r="O120" s="95">
        <f t="shared" ca="1" si="22"/>
        <v>0</v>
      </c>
    </row>
    <row r="121" spans="1:15" x14ac:dyDescent="0.2">
      <c r="A121" s="75"/>
      <c r="B121" s="69">
        <f t="shared" ca="1" si="19"/>
        <v>-746728.02408675163</v>
      </c>
      <c r="C121" s="92">
        <f t="shared" si="23"/>
        <v>46934</v>
      </c>
      <c r="D121" s="93">
        <f t="shared" ca="1" si="20"/>
        <v>-746728.02408675163</v>
      </c>
      <c r="E121" s="95">
        <f t="shared" ref="E121:O130" ca="1" si="24">IFERROR(SUMIFS(INDIRECT("'" &amp; E$3 &amp; "'!" &amp; E$15),INDIRECT("'" &amp; E$3 &amp; "'!" &amp; E$11),$C121)+SUMIFS(INDIRECT("'" &amp; E$3 &amp; "'!" &amp; E$16),INDIRECT("'" &amp; E$3 &amp; "'!" &amp; E$11),$C121),0)</f>
        <v>0</v>
      </c>
      <c r="F121" s="95">
        <f t="shared" ca="1" si="24"/>
        <v>0</v>
      </c>
      <c r="G121" s="95">
        <f t="shared" ca="1" si="24"/>
        <v>0</v>
      </c>
      <c r="H121" s="95">
        <f t="shared" ca="1" si="24"/>
        <v>0</v>
      </c>
      <c r="I121" s="95">
        <f t="shared" ca="1" si="24"/>
        <v>0</v>
      </c>
      <c r="J121" s="95">
        <f t="shared" ca="1" si="24"/>
        <v>0</v>
      </c>
      <c r="K121" s="95">
        <f t="shared" ca="1" si="24"/>
        <v>0</v>
      </c>
      <c r="L121" s="95">
        <f t="shared" ca="1" si="24"/>
        <v>0</v>
      </c>
      <c r="M121" s="95">
        <f t="shared" ca="1" si="24"/>
        <v>0</v>
      </c>
      <c r="N121" s="95">
        <f t="shared" ca="1" si="24"/>
        <v>0</v>
      </c>
      <c r="O121" s="95">
        <f t="shared" ca="1" si="24"/>
        <v>0</v>
      </c>
    </row>
    <row r="122" spans="1:15" x14ac:dyDescent="0.2">
      <c r="A122" s="75"/>
      <c r="B122" s="69">
        <f t="shared" ca="1" si="19"/>
        <v>-561554.10663649056</v>
      </c>
      <c r="C122" s="92">
        <f t="shared" si="23"/>
        <v>47299</v>
      </c>
      <c r="D122" s="93">
        <f t="shared" ca="1" si="20"/>
        <v>-561554.10663649056</v>
      </c>
      <c r="E122" s="95">
        <f t="shared" ca="1" si="24"/>
        <v>0</v>
      </c>
      <c r="F122" s="95">
        <f t="shared" ca="1" si="24"/>
        <v>0</v>
      </c>
      <c r="G122" s="95">
        <f t="shared" ca="1" si="24"/>
        <v>0</v>
      </c>
      <c r="H122" s="95">
        <f t="shared" ca="1" si="24"/>
        <v>0</v>
      </c>
      <c r="I122" s="95">
        <f t="shared" ca="1" si="24"/>
        <v>0</v>
      </c>
      <c r="J122" s="95">
        <f t="shared" ca="1" si="24"/>
        <v>0</v>
      </c>
      <c r="K122" s="95">
        <f t="shared" ca="1" si="24"/>
        <v>0</v>
      </c>
      <c r="L122" s="95">
        <f t="shared" ca="1" si="24"/>
        <v>0</v>
      </c>
      <c r="M122" s="95">
        <f t="shared" ca="1" si="24"/>
        <v>0</v>
      </c>
      <c r="N122" s="95">
        <f t="shared" ca="1" si="24"/>
        <v>0</v>
      </c>
      <c r="O122" s="95">
        <f t="shared" ca="1" si="24"/>
        <v>0</v>
      </c>
    </row>
    <row r="123" spans="1:15" x14ac:dyDescent="0.2">
      <c r="A123" s="75"/>
      <c r="B123" s="69">
        <f t="shared" ca="1" si="19"/>
        <v>0</v>
      </c>
      <c r="C123" s="92">
        <f t="shared" si="23"/>
        <v>47664</v>
      </c>
      <c r="D123" s="93">
        <f t="shared" ca="1" si="20"/>
        <v>0</v>
      </c>
      <c r="E123" s="95">
        <f t="shared" ca="1" si="24"/>
        <v>0</v>
      </c>
      <c r="F123" s="95">
        <f t="shared" ca="1" si="24"/>
        <v>0</v>
      </c>
      <c r="G123" s="95">
        <f t="shared" ca="1" si="24"/>
        <v>0</v>
      </c>
      <c r="H123" s="95">
        <f t="shared" ca="1" si="24"/>
        <v>0</v>
      </c>
      <c r="I123" s="95">
        <f t="shared" ca="1" si="24"/>
        <v>0</v>
      </c>
      <c r="J123" s="95">
        <f t="shared" ca="1" si="24"/>
        <v>0</v>
      </c>
      <c r="K123" s="95">
        <f t="shared" ca="1" si="24"/>
        <v>0</v>
      </c>
      <c r="L123" s="95">
        <f t="shared" ca="1" si="24"/>
        <v>0</v>
      </c>
      <c r="M123" s="95">
        <f t="shared" ca="1" si="24"/>
        <v>0</v>
      </c>
      <c r="N123" s="95">
        <f t="shared" ca="1" si="24"/>
        <v>0</v>
      </c>
      <c r="O123" s="95">
        <f t="shared" ca="1" si="24"/>
        <v>0</v>
      </c>
    </row>
    <row r="124" spans="1:15" x14ac:dyDescent="0.2">
      <c r="A124" s="75"/>
      <c r="B124" s="69">
        <f t="shared" ca="1" si="19"/>
        <v>0</v>
      </c>
      <c r="C124" s="92">
        <f t="shared" si="23"/>
        <v>48029</v>
      </c>
      <c r="D124" s="93">
        <f t="shared" ca="1" si="20"/>
        <v>0</v>
      </c>
      <c r="E124" s="95">
        <f t="shared" ca="1" si="24"/>
        <v>0</v>
      </c>
      <c r="F124" s="95">
        <f t="shared" ca="1" si="24"/>
        <v>0</v>
      </c>
      <c r="G124" s="95">
        <f t="shared" ca="1" si="24"/>
        <v>0</v>
      </c>
      <c r="H124" s="95">
        <f t="shared" ca="1" si="24"/>
        <v>0</v>
      </c>
      <c r="I124" s="95">
        <f t="shared" ca="1" si="24"/>
        <v>0</v>
      </c>
      <c r="J124" s="95">
        <f t="shared" ca="1" si="24"/>
        <v>0</v>
      </c>
      <c r="K124" s="95">
        <f t="shared" ca="1" si="24"/>
        <v>0</v>
      </c>
      <c r="L124" s="95">
        <f t="shared" ca="1" si="24"/>
        <v>0</v>
      </c>
      <c r="M124" s="95">
        <f t="shared" ca="1" si="24"/>
        <v>0</v>
      </c>
      <c r="N124" s="95">
        <f t="shared" ca="1" si="24"/>
        <v>0</v>
      </c>
      <c r="O124" s="95">
        <f t="shared" ca="1" si="24"/>
        <v>0</v>
      </c>
    </row>
    <row r="125" spans="1:15" x14ac:dyDescent="0.2">
      <c r="A125" s="75"/>
      <c r="B125" s="69">
        <f t="shared" ca="1" si="19"/>
        <v>0</v>
      </c>
      <c r="C125" s="92">
        <f t="shared" si="23"/>
        <v>48395</v>
      </c>
      <c r="D125" s="93">
        <f t="shared" ca="1" si="20"/>
        <v>0</v>
      </c>
      <c r="E125" s="95">
        <f t="shared" ca="1" si="24"/>
        <v>0</v>
      </c>
      <c r="F125" s="95">
        <f t="shared" ca="1" si="24"/>
        <v>0</v>
      </c>
      <c r="G125" s="95">
        <f t="shared" ca="1" si="24"/>
        <v>0</v>
      </c>
      <c r="H125" s="95">
        <f t="shared" ca="1" si="24"/>
        <v>0</v>
      </c>
      <c r="I125" s="95">
        <f t="shared" ca="1" si="24"/>
        <v>0</v>
      </c>
      <c r="J125" s="95">
        <f t="shared" ca="1" si="24"/>
        <v>0</v>
      </c>
      <c r="K125" s="95">
        <f t="shared" ca="1" si="24"/>
        <v>0</v>
      </c>
      <c r="L125" s="95">
        <f t="shared" ca="1" si="24"/>
        <v>0</v>
      </c>
      <c r="M125" s="95">
        <f t="shared" ca="1" si="24"/>
        <v>0</v>
      </c>
      <c r="N125" s="95">
        <f t="shared" ca="1" si="24"/>
        <v>0</v>
      </c>
      <c r="O125" s="95">
        <f t="shared" ca="1" si="24"/>
        <v>0</v>
      </c>
    </row>
    <row r="126" spans="1:15" x14ac:dyDescent="0.2">
      <c r="A126" s="75"/>
      <c r="B126" s="69">
        <f t="shared" ca="1" si="19"/>
        <v>0</v>
      </c>
      <c r="C126" s="92">
        <f t="shared" si="23"/>
        <v>48760</v>
      </c>
      <c r="D126" s="93">
        <f t="shared" ca="1" si="20"/>
        <v>0</v>
      </c>
      <c r="E126" s="95">
        <f t="shared" ca="1" si="24"/>
        <v>0</v>
      </c>
      <c r="F126" s="95">
        <f t="shared" ca="1" si="24"/>
        <v>0</v>
      </c>
      <c r="G126" s="95">
        <f t="shared" ca="1" si="24"/>
        <v>0</v>
      </c>
      <c r="H126" s="95">
        <f t="shared" ca="1" si="24"/>
        <v>0</v>
      </c>
      <c r="I126" s="95">
        <f t="shared" ca="1" si="24"/>
        <v>0</v>
      </c>
      <c r="J126" s="95">
        <f t="shared" ca="1" si="24"/>
        <v>0</v>
      </c>
      <c r="K126" s="95">
        <f t="shared" ca="1" si="24"/>
        <v>0</v>
      </c>
      <c r="L126" s="95">
        <f t="shared" ca="1" si="24"/>
        <v>0</v>
      </c>
      <c r="M126" s="95">
        <f t="shared" ca="1" si="24"/>
        <v>0</v>
      </c>
      <c r="N126" s="95">
        <f t="shared" ca="1" si="24"/>
        <v>0</v>
      </c>
      <c r="O126" s="95">
        <f t="shared" ca="1" si="24"/>
        <v>0</v>
      </c>
    </row>
    <row r="127" spans="1:15" hidden="1" outlineLevel="1" x14ac:dyDescent="0.2">
      <c r="A127" s="75"/>
      <c r="B127" s="69">
        <f t="shared" ca="1" si="19"/>
        <v>0</v>
      </c>
      <c r="C127" s="92">
        <f t="shared" si="23"/>
        <v>49125</v>
      </c>
      <c r="D127" s="93">
        <f t="shared" ca="1" si="20"/>
        <v>0</v>
      </c>
      <c r="E127" s="95">
        <f t="shared" ca="1" si="24"/>
        <v>0</v>
      </c>
      <c r="F127" s="95">
        <f t="shared" ca="1" si="24"/>
        <v>0</v>
      </c>
      <c r="G127" s="95">
        <f t="shared" ca="1" si="24"/>
        <v>0</v>
      </c>
      <c r="H127" s="95">
        <f t="shared" ca="1" si="24"/>
        <v>0</v>
      </c>
      <c r="I127" s="95">
        <f t="shared" ca="1" si="24"/>
        <v>0</v>
      </c>
      <c r="J127" s="95">
        <f t="shared" ca="1" si="24"/>
        <v>0</v>
      </c>
      <c r="K127" s="95">
        <f t="shared" ca="1" si="24"/>
        <v>0</v>
      </c>
      <c r="L127" s="95">
        <f t="shared" ca="1" si="24"/>
        <v>0</v>
      </c>
      <c r="M127" s="95">
        <f t="shared" ca="1" si="24"/>
        <v>0</v>
      </c>
      <c r="N127" s="95">
        <f t="shared" ca="1" si="24"/>
        <v>0</v>
      </c>
      <c r="O127" s="95">
        <f t="shared" ca="1" si="24"/>
        <v>0</v>
      </c>
    </row>
    <row r="128" spans="1:15" hidden="1" outlineLevel="1" x14ac:dyDescent="0.2">
      <c r="A128" s="75"/>
      <c r="B128" s="69">
        <f t="shared" ca="1" si="19"/>
        <v>0</v>
      </c>
      <c r="C128" s="92">
        <f t="shared" si="23"/>
        <v>49490</v>
      </c>
      <c r="D128" s="93">
        <f t="shared" ca="1" si="20"/>
        <v>0</v>
      </c>
      <c r="E128" s="95">
        <f t="shared" ca="1" si="24"/>
        <v>0</v>
      </c>
      <c r="F128" s="95">
        <f t="shared" ca="1" si="24"/>
        <v>0</v>
      </c>
      <c r="G128" s="95">
        <f t="shared" ca="1" si="24"/>
        <v>0</v>
      </c>
      <c r="H128" s="95">
        <f t="shared" ca="1" si="24"/>
        <v>0</v>
      </c>
      <c r="I128" s="95">
        <f t="shared" ca="1" si="24"/>
        <v>0</v>
      </c>
      <c r="J128" s="95">
        <f t="shared" ca="1" si="24"/>
        <v>0</v>
      </c>
      <c r="K128" s="95">
        <f t="shared" ca="1" si="24"/>
        <v>0</v>
      </c>
      <c r="L128" s="95">
        <f t="shared" ca="1" si="24"/>
        <v>0</v>
      </c>
      <c r="M128" s="95">
        <f t="shared" ca="1" si="24"/>
        <v>0</v>
      </c>
      <c r="N128" s="95">
        <f t="shared" ca="1" si="24"/>
        <v>0</v>
      </c>
      <c r="O128" s="95">
        <f t="shared" ca="1" si="24"/>
        <v>0</v>
      </c>
    </row>
    <row r="129" spans="1:15" hidden="1" outlineLevel="1" x14ac:dyDescent="0.2">
      <c r="A129" s="75"/>
      <c r="B129" s="69">
        <f t="shared" ca="1" si="19"/>
        <v>0</v>
      </c>
      <c r="C129" s="92">
        <f t="shared" si="23"/>
        <v>49856</v>
      </c>
      <c r="D129" s="93">
        <f t="shared" ca="1" si="20"/>
        <v>0</v>
      </c>
      <c r="E129" s="95">
        <f t="shared" ca="1" si="24"/>
        <v>0</v>
      </c>
      <c r="F129" s="95">
        <f t="shared" ca="1" si="24"/>
        <v>0</v>
      </c>
      <c r="G129" s="95">
        <f t="shared" ca="1" si="24"/>
        <v>0</v>
      </c>
      <c r="H129" s="95">
        <f t="shared" ca="1" si="24"/>
        <v>0</v>
      </c>
      <c r="I129" s="95">
        <f t="shared" ca="1" si="24"/>
        <v>0</v>
      </c>
      <c r="J129" s="95">
        <f t="shared" ca="1" si="24"/>
        <v>0</v>
      </c>
      <c r="K129" s="95">
        <f t="shared" ca="1" si="24"/>
        <v>0</v>
      </c>
      <c r="L129" s="95">
        <f t="shared" ca="1" si="24"/>
        <v>0</v>
      </c>
      <c r="M129" s="95">
        <f t="shared" ca="1" si="24"/>
        <v>0</v>
      </c>
      <c r="N129" s="95">
        <f t="shared" ca="1" si="24"/>
        <v>0</v>
      </c>
      <c r="O129" s="95">
        <f t="shared" ca="1" si="24"/>
        <v>0</v>
      </c>
    </row>
    <row r="130" spans="1:15" hidden="1" outlineLevel="1" x14ac:dyDescent="0.2">
      <c r="A130" s="75"/>
      <c r="B130" s="69">
        <f t="shared" ca="1" si="19"/>
        <v>0</v>
      </c>
      <c r="C130" s="92">
        <f t="shared" si="23"/>
        <v>50221</v>
      </c>
      <c r="D130" s="93">
        <f t="shared" ca="1" si="20"/>
        <v>0</v>
      </c>
      <c r="E130" s="95">
        <f t="shared" ca="1" si="24"/>
        <v>0</v>
      </c>
      <c r="F130" s="95">
        <f t="shared" ca="1" si="24"/>
        <v>0</v>
      </c>
      <c r="G130" s="95">
        <f t="shared" ca="1" si="24"/>
        <v>0</v>
      </c>
      <c r="H130" s="95">
        <f t="shared" ca="1" si="24"/>
        <v>0</v>
      </c>
      <c r="I130" s="95">
        <f t="shared" ca="1" si="24"/>
        <v>0</v>
      </c>
      <c r="J130" s="95">
        <f t="shared" ca="1" si="24"/>
        <v>0</v>
      </c>
      <c r="K130" s="95">
        <f t="shared" ca="1" si="24"/>
        <v>0</v>
      </c>
      <c r="L130" s="95">
        <f t="shared" ca="1" si="24"/>
        <v>0</v>
      </c>
      <c r="M130" s="95">
        <f t="shared" ca="1" si="24"/>
        <v>0</v>
      </c>
      <c r="N130" s="95">
        <f t="shared" ca="1" si="24"/>
        <v>0</v>
      </c>
      <c r="O130" s="95">
        <f t="shared" ca="1" si="24"/>
        <v>0</v>
      </c>
    </row>
    <row r="131" spans="1:15" hidden="1" outlineLevel="1" x14ac:dyDescent="0.2">
      <c r="A131" s="75"/>
      <c r="B131" s="69">
        <f t="shared" ref="B131:B139" ca="1" si="25">SUM(D131:WX131)</f>
        <v>0</v>
      </c>
      <c r="C131" s="92">
        <f t="shared" si="23"/>
        <v>50586</v>
      </c>
      <c r="D131" s="93">
        <f t="shared" ca="1" si="20"/>
        <v>0</v>
      </c>
      <c r="E131" s="95">
        <f t="shared" ref="E131:O140" ca="1" si="26">IFERROR(SUMIFS(INDIRECT("'" &amp; E$3 &amp; "'!" &amp; E$15),INDIRECT("'" &amp; E$3 &amp; "'!" &amp; E$11),$C131)+SUMIFS(INDIRECT("'" &amp; E$3 &amp; "'!" &amp; E$16),INDIRECT("'" &amp; E$3 &amp; "'!" &amp; E$11),$C131),0)</f>
        <v>0</v>
      </c>
      <c r="F131" s="95">
        <f t="shared" ca="1" si="26"/>
        <v>0</v>
      </c>
      <c r="G131" s="95">
        <f t="shared" ca="1" si="26"/>
        <v>0</v>
      </c>
      <c r="H131" s="95">
        <f t="shared" ca="1" si="26"/>
        <v>0</v>
      </c>
      <c r="I131" s="95">
        <f t="shared" ca="1" si="26"/>
        <v>0</v>
      </c>
      <c r="J131" s="95">
        <f t="shared" ca="1" si="26"/>
        <v>0</v>
      </c>
      <c r="K131" s="95">
        <f t="shared" ca="1" si="26"/>
        <v>0</v>
      </c>
      <c r="L131" s="95">
        <f t="shared" ca="1" si="26"/>
        <v>0</v>
      </c>
      <c r="M131" s="95">
        <f t="shared" ca="1" si="26"/>
        <v>0</v>
      </c>
      <c r="N131" s="95">
        <f t="shared" ca="1" si="26"/>
        <v>0</v>
      </c>
      <c r="O131" s="95">
        <f t="shared" ca="1" si="26"/>
        <v>0</v>
      </c>
    </row>
    <row r="132" spans="1:15" hidden="1" outlineLevel="1" x14ac:dyDescent="0.2">
      <c r="A132" s="75"/>
      <c r="B132" s="69">
        <f t="shared" ca="1" si="25"/>
        <v>0</v>
      </c>
      <c r="C132" s="92">
        <f t="shared" si="23"/>
        <v>50951</v>
      </c>
      <c r="D132" s="93">
        <f t="shared" ca="1" si="20"/>
        <v>0</v>
      </c>
      <c r="E132" s="95">
        <f t="shared" ca="1" si="26"/>
        <v>0</v>
      </c>
      <c r="F132" s="95">
        <f t="shared" ca="1" si="26"/>
        <v>0</v>
      </c>
      <c r="G132" s="95">
        <f t="shared" ca="1" si="26"/>
        <v>0</v>
      </c>
      <c r="H132" s="95">
        <f t="shared" ca="1" si="26"/>
        <v>0</v>
      </c>
      <c r="I132" s="95">
        <f t="shared" ca="1" si="26"/>
        <v>0</v>
      </c>
      <c r="J132" s="95">
        <f t="shared" ca="1" si="26"/>
        <v>0</v>
      </c>
      <c r="K132" s="95">
        <f t="shared" ca="1" si="26"/>
        <v>0</v>
      </c>
      <c r="L132" s="95">
        <f t="shared" ca="1" si="26"/>
        <v>0</v>
      </c>
      <c r="M132" s="95">
        <f t="shared" ca="1" si="26"/>
        <v>0</v>
      </c>
      <c r="N132" s="95">
        <f t="shared" ca="1" si="26"/>
        <v>0</v>
      </c>
      <c r="O132" s="95">
        <f t="shared" ca="1" si="26"/>
        <v>0</v>
      </c>
    </row>
    <row r="133" spans="1:15" hidden="1" outlineLevel="1" x14ac:dyDescent="0.2">
      <c r="A133" s="75"/>
      <c r="B133" s="69">
        <f t="shared" ca="1" si="25"/>
        <v>0</v>
      </c>
      <c r="C133" s="92">
        <f t="shared" si="23"/>
        <v>51317</v>
      </c>
      <c r="D133" s="93">
        <f t="shared" ca="1" si="20"/>
        <v>0</v>
      </c>
      <c r="E133" s="95">
        <f t="shared" ca="1" si="26"/>
        <v>0</v>
      </c>
      <c r="F133" s="95">
        <f t="shared" ca="1" si="26"/>
        <v>0</v>
      </c>
      <c r="G133" s="95">
        <f t="shared" ca="1" si="26"/>
        <v>0</v>
      </c>
      <c r="H133" s="95">
        <f t="shared" ca="1" si="26"/>
        <v>0</v>
      </c>
      <c r="I133" s="95">
        <f t="shared" ca="1" si="26"/>
        <v>0</v>
      </c>
      <c r="J133" s="95">
        <f t="shared" ca="1" si="26"/>
        <v>0</v>
      </c>
      <c r="K133" s="95">
        <f t="shared" ca="1" si="26"/>
        <v>0</v>
      </c>
      <c r="L133" s="95">
        <f t="shared" ca="1" si="26"/>
        <v>0</v>
      </c>
      <c r="M133" s="95">
        <f t="shared" ca="1" si="26"/>
        <v>0</v>
      </c>
      <c r="N133" s="95">
        <f t="shared" ca="1" si="26"/>
        <v>0</v>
      </c>
      <c r="O133" s="95">
        <f t="shared" ca="1" si="26"/>
        <v>0</v>
      </c>
    </row>
    <row r="134" spans="1:15" hidden="1" outlineLevel="1" x14ac:dyDescent="0.2">
      <c r="A134" s="75"/>
      <c r="B134" s="69">
        <f t="shared" ca="1" si="25"/>
        <v>0</v>
      </c>
      <c r="C134" s="92">
        <f t="shared" si="23"/>
        <v>51682</v>
      </c>
      <c r="D134" s="93">
        <f t="shared" ca="1" si="20"/>
        <v>0</v>
      </c>
      <c r="E134" s="95">
        <f t="shared" ca="1" si="26"/>
        <v>0</v>
      </c>
      <c r="F134" s="95">
        <f t="shared" ca="1" si="26"/>
        <v>0</v>
      </c>
      <c r="G134" s="95">
        <f t="shared" ca="1" si="26"/>
        <v>0</v>
      </c>
      <c r="H134" s="95">
        <f t="shared" ca="1" si="26"/>
        <v>0</v>
      </c>
      <c r="I134" s="95">
        <f t="shared" ca="1" si="26"/>
        <v>0</v>
      </c>
      <c r="J134" s="95">
        <f t="shared" ca="1" si="26"/>
        <v>0</v>
      </c>
      <c r="K134" s="95">
        <f t="shared" ca="1" si="26"/>
        <v>0</v>
      </c>
      <c r="L134" s="95">
        <f t="shared" ca="1" si="26"/>
        <v>0</v>
      </c>
      <c r="M134" s="95">
        <f t="shared" ca="1" si="26"/>
        <v>0</v>
      </c>
      <c r="N134" s="95">
        <f t="shared" ca="1" si="26"/>
        <v>0</v>
      </c>
      <c r="O134" s="95">
        <f t="shared" ca="1" si="26"/>
        <v>0</v>
      </c>
    </row>
    <row r="135" spans="1:15" hidden="1" outlineLevel="1" x14ac:dyDescent="0.2">
      <c r="A135" s="75"/>
      <c r="B135" s="69">
        <f t="shared" ca="1" si="25"/>
        <v>0</v>
      </c>
      <c r="C135" s="92">
        <f t="shared" si="23"/>
        <v>52047</v>
      </c>
      <c r="D135" s="93">
        <f t="shared" ca="1" si="20"/>
        <v>0</v>
      </c>
      <c r="E135" s="95">
        <f t="shared" ca="1" si="26"/>
        <v>0</v>
      </c>
      <c r="F135" s="95">
        <f t="shared" ca="1" si="26"/>
        <v>0</v>
      </c>
      <c r="G135" s="95">
        <f t="shared" ca="1" si="26"/>
        <v>0</v>
      </c>
      <c r="H135" s="95">
        <f t="shared" ca="1" si="26"/>
        <v>0</v>
      </c>
      <c r="I135" s="95">
        <f t="shared" ca="1" si="26"/>
        <v>0</v>
      </c>
      <c r="J135" s="95">
        <f t="shared" ca="1" si="26"/>
        <v>0</v>
      </c>
      <c r="K135" s="95">
        <f t="shared" ca="1" si="26"/>
        <v>0</v>
      </c>
      <c r="L135" s="95">
        <f t="shared" ca="1" si="26"/>
        <v>0</v>
      </c>
      <c r="M135" s="95">
        <f t="shared" ca="1" si="26"/>
        <v>0</v>
      </c>
      <c r="N135" s="95">
        <f t="shared" ca="1" si="26"/>
        <v>0</v>
      </c>
      <c r="O135" s="95">
        <f t="shared" ca="1" si="26"/>
        <v>0</v>
      </c>
    </row>
    <row r="136" spans="1:15" hidden="1" outlineLevel="1" x14ac:dyDescent="0.2">
      <c r="A136" s="75"/>
      <c r="B136" s="69">
        <f t="shared" ca="1" si="25"/>
        <v>0</v>
      </c>
      <c r="C136" s="92">
        <f t="shared" si="23"/>
        <v>52412</v>
      </c>
      <c r="D136" s="93">
        <f t="shared" ca="1" si="20"/>
        <v>0</v>
      </c>
      <c r="E136" s="95">
        <f t="shared" ca="1" si="26"/>
        <v>0</v>
      </c>
      <c r="F136" s="95">
        <f t="shared" ca="1" si="26"/>
        <v>0</v>
      </c>
      <c r="G136" s="95">
        <f t="shared" ca="1" si="26"/>
        <v>0</v>
      </c>
      <c r="H136" s="95">
        <f t="shared" ca="1" si="26"/>
        <v>0</v>
      </c>
      <c r="I136" s="95">
        <f t="shared" ca="1" si="26"/>
        <v>0</v>
      </c>
      <c r="J136" s="95">
        <f t="shared" ca="1" si="26"/>
        <v>0</v>
      </c>
      <c r="K136" s="95">
        <f t="shared" ca="1" si="26"/>
        <v>0</v>
      </c>
      <c r="L136" s="95">
        <f t="shared" ca="1" si="26"/>
        <v>0</v>
      </c>
      <c r="M136" s="95">
        <f t="shared" ca="1" si="26"/>
        <v>0</v>
      </c>
      <c r="N136" s="95">
        <f t="shared" ca="1" si="26"/>
        <v>0</v>
      </c>
      <c r="O136" s="95">
        <f t="shared" ca="1" si="26"/>
        <v>0</v>
      </c>
    </row>
    <row r="137" spans="1:15" hidden="1" outlineLevel="1" x14ac:dyDescent="0.2">
      <c r="A137" s="75"/>
      <c r="B137" s="69">
        <f t="shared" ca="1" si="25"/>
        <v>0</v>
      </c>
      <c r="C137" s="92">
        <f t="shared" si="23"/>
        <v>52778</v>
      </c>
      <c r="D137" s="93">
        <f t="shared" ca="1" si="20"/>
        <v>0</v>
      </c>
      <c r="E137" s="95">
        <f t="shared" ca="1" si="26"/>
        <v>0</v>
      </c>
      <c r="F137" s="95">
        <f t="shared" ca="1" si="26"/>
        <v>0</v>
      </c>
      <c r="G137" s="95">
        <f t="shared" ca="1" si="26"/>
        <v>0</v>
      </c>
      <c r="H137" s="95">
        <f t="shared" ca="1" si="26"/>
        <v>0</v>
      </c>
      <c r="I137" s="95">
        <f t="shared" ca="1" si="26"/>
        <v>0</v>
      </c>
      <c r="J137" s="95">
        <f t="shared" ca="1" si="26"/>
        <v>0</v>
      </c>
      <c r="K137" s="95">
        <f t="shared" ca="1" si="26"/>
        <v>0</v>
      </c>
      <c r="L137" s="95">
        <f t="shared" ca="1" si="26"/>
        <v>0</v>
      </c>
      <c r="M137" s="95">
        <f t="shared" ca="1" si="26"/>
        <v>0</v>
      </c>
      <c r="N137" s="95">
        <f t="shared" ca="1" si="26"/>
        <v>0</v>
      </c>
      <c r="O137" s="95">
        <f t="shared" ca="1" si="26"/>
        <v>0</v>
      </c>
    </row>
    <row r="138" spans="1:15" hidden="1" outlineLevel="1" x14ac:dyDescent="0.2">
      <c r="A138" s="75"/>
      <c r="B138" s="69">
        <f t="shared" ca="1" si="25"/>
        <v>0</v>
      </c>
      <c r="C138" s="92">
        <f t="shared" si="23"/>
        <v>53143</v>
      </c>
      <c r="D138" s="93">
        <f t="shared" ca="1" si="20"/>
        <v>0</v>
      </c>
      <c r="E138" s="95">
        <f t="shared" ca="1" si="26"/>
        <v>0</v>
      </c>
      <c r="F138" s="95">
        <f t="shared" ca="1" si="26"/>
        <v>0</v>
      </c>
      <c r="G138" s="95">
        <f t="shared" ca="1" si="26"/>
        <v>0</v>
      </c>
      <c r="H138" s="95">
        <f t="shared" ca="1" si="26"/>
        <v>0</v>
      </c>
      <c r="I138" s="95">
        <f t="shared" ca="1" si="26"/>
        <v>0</v>
      </c>
      <c r="J138" s="95">
        <f t="shared" ca="1" si="26"/>
        <v>0</v>
      </c>
      <c r="K138" s="95">
        <f t="shared" ca="1" si="26"/>
        <v>0</v>
      </c>
      <c r="L138" s="95">
        <f t="shared" ca="1" si="26"/>
        <v>0</v>
      </c>
      <c r="M138" s="95">
        <f t="shared" ca="1" si="26"/>
        <v>0</v>
      </c>
      <c r="N138" s="95">
        <f t="shared" ca="1" si="26"/>
        <v>0</v>
      </c>
      <c r="O138" s="95">
        <f t="shared" ca="1" si="26"/>
        <v>0</v>
      </c>
    </row>
    <row r="139" spans="1:15" hidden="1" outlineLevel="1" x14ac:dyDescent="0.2">
      <c r="A139" s="75"/>
      <c r="B139" s="69">
        <f t="shared" ca="1" si="25"/>
        <v>0</v>
      </c>
      <c r="C139" s="92">
        <f t="shared" si="23"/>
        <v>53508</v>
      </c>
      <c r="D139" s="93">
        <f t="shared" ca="1" si="20"/>
        <v>0</v>
      </c>
      <c r="E139" s="95">
        <f t="shared" ca="1" si="26"/>
        <v>0</v>
      </c>
      <c r="F139" s="95">
        <f t="shared" ca="1" si="26"/>
        <v>0</v>
      </c>
      <c r="G139" s="95">
        <f t="shared" ca="1" si="26"/>
        <v>0</v>
      </c>
      <c r="H139" s="95">
        <f t="shared" ca="1" si="26"/>
        <v>0</v>
      </c>
      <c r="I139" s="95">
        <f t="shared" ca="1" si="26"/>
        <v>0</v>
      </c>
      <c r="J139" s="95">
        <f t="shared" ca="1" si="26"/>
        <v>0</v>
      </c>
      <c r="K139" s="95">
        <f t="shared" ca="1" si="26"/>
        <v>0</v>
      </c>
      <c r="L139" s="95">
        <f t="shared" ca="1" si="26"/>
        <v>0</v>
      </c>
      <c r="M139" s="95">
        <f t="shared" ca="1" si="26"/>
        <v>0</v>
      </c>
      <c r="N139" s="95">
        <f t="shared" ca="1" si="26"/>
        <v>0</v>
      </c>
      <c r="O139" s="95">
        <f t="shared" ca="1" si="26"/>
        <v>0</v>
      </c>
    </row>
    <row r="140" spans="1:15" hidden="1" outlineLevel="1" x14ac:dyDescent="0.2">
      <c r="A140" s="75"/>
      <c r="B140" s="69">
        <f t="shared" ref="B140:B191" ca="1" si="27">SUM(D140:WX140)</f>
        <v>0</v>
      </c>
      <c r="C140" s="92">
        <f t="shared" si="23"/>
        <v>53873</v>
      </c>
      <c r="D140" s="93">
        <f t="shared" ca="1" si="20"/>
        <v>0</v>
      </c>
      <c r="E140" s="95">
        <f t="shared" ca="1" si="26"/>
        <v>0</v>
      </c>
      <c r="F140" s="95">
        <f t="shared" ca="1" si="26"/>
        <v>0</v>
      </c>
      <c r="G140" s="95">
        <f t="shared" ca="1" si="26"/>
        <v>0</v>
      </c>
      <c r="H140" s="95">
        <f t="shared" ca="1" si="26"/>
        <v>0</v>
      </c>
      <c r="I140" s="95">
        <f t="shared" ca="1" si="26"/>
        <v>0</v>
      </c>
      <c r="J140" s="95">
        <f t="shared" ca="1" si="26"/>
        <v>0</v>
      </c>
      <c r="K140" s="95">
        <f t="shared" ca="1" si="26"/>
        <v>0</v>
      </c>
      <c r="L140" s="95">
        <f t="shared" ca="1" si="26"/>
        <v>0</v>
      </c>
      <c r="M140" s="95">
        <f t="shared" ca="1" si="26"/>
        <v>0</v>
      </c>
      <c r="N140" s="95">
        <f t="shared" ca="1" si="26"/>
        <v>0</v>
      </c>
      <c r="O140" s="95">
        <f t="shared" ca="1" si="26"/>
        <v>0</v>
      </c>
    </row>
    <row r="141" spans="1:15" hidden="1" outlineLevel="1" x14ac:dyDescent="0.2">
      <c r="A141" s="75"/>
      <c r="B141" s="69">
        <f t="shared" ca="1" si="27"/>
        <v>0</v>
      </c>
      <c r="C141" s="92">
        <f t="shared" si="23"/>
        <v>54239</v>
      </c>
      <c r="D141" s="93">
        <f t="shared" ca="1" si="20"/>
        <v>0</v>
      </c>
      <c r="E141" s="95">
        <f t="shared" ref="E141:O150" ca="1" si="28">IFERROR(SUMIFS(INDIRECT("'" &amp; E$3 &amp; "'!" &amp; E$15),INDIRECT("'" &amp; E$3 &amp; "'!" &amp; E$11),$C141)+SUMIFS(INDIRECT("'" &amp; E$3 &amp; "'!" &amp; E$16),INDIRECT("'" &amp; E$3 &amp; "'!" &amp; E$11),$C141),0)</f>
        <v>0</v>
      </c>
      <c r="F141" s="95">
        <f t="shared" ca="1" si="28"/>
        <v>0</v>
      </c>
      <c r="G141" s="95">
        <f t="shared" ca="1" si="28"/>
        <v>0</v>
      </c>
      <c r="H141" s="95">
        <f t="shared" ca="1" si="28"/>
        <v>0</v>
      </c>
      <c r="I141" s="95">
        <f t="shared" ca="1" si="28"/>
        <v>0</v>
      </c>
      <c r="J141" s="95">
        <f t="shared" ca="1" si="28"/>
        <v>0</v>
      </c>
      <c r="K141" s="95">
        <f t="shared" ca="1" si="28"/>
        <v>0</v>
      </c>
      <c r="L141" s="95">
        <f t="shared" ca="1" si="28"/>
        <v>0</v>
      </c>
      <c r="M141" s="95">
        <f t="shared" ca="1" si="28"/>
        <v>0</v>
      </c>
      <c r="N141" s="95">
        <f t="shared" ca="1" si="28"/>
        <v>0</v>
      </c>
      <c r="O141" s="95">
        <f t="shared" ca="1" si="28"/>
        <v>0</v>
      </c>
    </row>
    <row r="142" spans="1:15" hidden="1" outlineLevel="1" x14ac:dyDescent="0.2">
      <c r="A142" s="75"/>
      <c r="B142" s="69">
        <f t="shared" ca="1" si="27"/>
        <v>0</v>
      </c>
      <c r="C142" s="92">
        <f t="shared" si="23"/>
        <v>54604</v>
      </c>
      <c r="D142" s="93">
        <f t="shared" ref="D142:D173" ca="1" si="29">IFERROR(SUMIFS(INDIRECT("'" &amp; D$3 &amp; "'!" &amp; D$15),INDIRECT("'" &amp; D$3 &amp; "'!" &amp; D$11),$C142)+SUMIFS(INDIRECT("'" &amp; D$3 &amp; "'!" &amp; D$16),INDIRECT("'" &amp; D$3 &amp; "'!" &amp; D$11),$C142),0)</f>
        <v>0</v>
      </c>
      <c r="E142" s="95">
        <f t="shared" ca="1" si="28"/>
        <v>0</v>
      </c>
      <c r="F142" s="95">
        <f t="shared" ca="1" si="28"/>
        <v>0</v>
      </c>
      <c r="G142" s="95">
        <f t="shared" ca="1" si="28"/>
        <v>0</v>
      </c>
      <c r="H142" s="95">
        <f t="shared" ca="1" si="28"/>
        <v>0</v>
      </c>
      <c r="I142" s="95">
        <f t="shared" ca="1" si="28"/>
        <v>0</v>
      </c>
      <c r="J142" s="95">
        <f t="shared" ca="1" si="28"/>
        <v>0</v>
      </c>
      <c r="K142" s="95">
        <f t="shared" ca="1" si="28"/>
        <v>0</v>
      </c>
      <c r="L142" s="95">
        <f t="shared" ca="1" si="28"/>
        <v>0</v>
      </c>
      <c r="M142" s="95">
        <f t="shared" ca="1" si="28"/>
        <v>0</v>
      </c>
      <c r="N142" s="95">
        <f t="shared" ca="1" si="28"/>
        <v>0</v>
      </c>
      <c r="O142" s="95">
        <f t="shared" ca="1" si="28"/>
        <v>0</v>
      </c>
    </row>
    <row r="143" spans="1:15" hidden="1" outlineLevel="1" x14ac:dyDescent="0.2">
      <c r="A143" s="75"/>
      <c r="B143" s="69">
        <f t="shared" ca="1" si="27"/>
        <v>0</v>
      </c>
      <c r="C143" s="92">
        <f t="shared" si="23"/>
        <v>54969</v>
      </c>
      <c r="D143" s="93">
        <f t="shared" ca="1" si="29"/>
        <v>0</v>
      </c>
      <c r="E143" s="95">
        <f t="shared" ca="1" si="28"/>
        <v>0</v>
      </c>
      <c r="F143" s="95">
        <f t="shared" ca="1" si="28"/>
        <v>0</v>
      </c>
      <c r="G143" s="95">
        <f t="shared" ca="1" si="28"/>
        <v>0</v>
      </c>
      <c r="H143" s="95">
        <f t="shared" ca="1" si="28"/>
        <v>0</v>
      </c>
      <c r="I143" s="95">
        <f t="shared" ca="1" si="28"/>
        <v>0</v>
      </c>
      <c r="J143" s="95">
        <f t="shared" ca="1" si="28"/>
        <v>0</v>
      </c>
      <c r="K143" s="95">
        <f t="shared" ca="1" si="28"/>
        <v>0</v>
      </c>
      <c r="L143" s="95">
        <f t="shared" ca="1" si="28"/>
        <v>0</v>
      </c>
      <c r="M143" s="95">
        <f t="shared" ca="1" si="28"/>
        <v>0</v>
      </c>
      <c r="N143" s="95">
        <f t="shared" ca="1" si="28"/>
        <v>0</v>
      </c>
      <c r="O143" s="95">
        <f t="shared" ca="1" si="28"/>
        <v>0</v>
      </c>
    </row>
    <row r="144" spans="1:15" hidden="1" outlineLevel="1" x14ac:dyDescent="0.2">
      <c r="A144" s="75"/>
      <c r="B144" s="69">
        <f t="shared" ca="1" si="27"/>
        <v>0</v>
      </c>
      <c r="C144" s="92">
        <f t="shared" si="23"/>
        <v>55334</v>
      </c>
      <c r="D144" s="93">
        <f t="shared" ca="1" si="29"/>
        <v>0</v>
      </c>
      <c r="E144" s="95">
        <f t="shared" ca="1" si="28"/>
        <v>0</v>
      </c>
      <c r="F144" s="95">
        <f t="shared" ca="1" si="28"/>
        <v>0</v>
      </c>
      <c r="G144" s="95">
        <f t="shared" ca="1" si="28"/>
        <v>0</v>
      </c>
      <c r="H144" s="95">
        <f t="shared" ca="1" si="28"/>
        <v>0</v>
      </c>
      <c r="I144" s="95">
        <f t="shared" ca="1" si="28"/>
        <v>0</v>
      </c>
      <c r="J144" s="95">
        <f t="shared" ca="1" si="28"/>
        <v>0</v>
      </c>
      <c r="K144" s="95">
        <f t="shared" ca="1" si="28"/>
        <v>0</v>
      </c>
      <c r="L144" s="95">
        <f t="shared" ca="1" si="28"/>
        <v>0</v>
      </c>
      <c r="M144" s="95">
        <f t="shared" ca="1" si="28"/>
        <v>0</v>
      </c>
      <c r="N144" s="95">
        <f t="shared" ca="1" si="28"/>
        <v>0</v>
      </c>
      <c r="O144" s="95">
        <f t="shared" ca="1" si="28"/>
        <v>0</v>
      </c>
    </row>
    <row r="145" spans="1:15" hidden="1" outlineLevel="1" x14ac:dyDescent="0.2">
      <c r="A145" s="75"/>
      <c r="B145" s="69">
        <f t="shared" ca="1" si="27"/>
        <v>0</v>
      </c>
      <c r="C145" s="92">
        <f t="shared" si="23"/>
        <v>55700</v>
      </c>
      <c r="D145" s="93">
        <f t="shared" ca="1" si="29"/>
        <v>0</v>
      </c>
      <c r="E145" s="95">
        <f t="shared" ca="1" si="28"/>
        <v>0</v>
      </c>
      <c r="F145" s="95">
        <f t="shared" ca="1" si="28"/>
        <v>0</v>
      </c>
      <c r="G145" s="95">
        <f t="shared" ca="1" si="28"/>
        <v>0</v>
      </c>
      <c r="H145" s="95">
        <f t="shared" ca="1" si="28"/>
        <v>0</v>
      </c>
      <c r="I145" s="95">
        <f t="shared" ca="1" si="28"/>
        <v>0</v>
      </c>
      <c r="J145" s="95">
        <f t="shared" ca="1" si="28"/>
        <v>0</v>
      </c>
      <c r="K145" s="95">
        <f t="shared" ca="1" si="28"/>
        <v>0</v>
      </c>
      <c r="L145" s="95">
        <f t="shared" ca="1" si="28"/>
        <v>0</v>
      </c>
      <c r="M145" s="95">
        <f t="shared" ca="1" si="28"/>
        <v>0</v>
      </c>
      <c r="N145" s="95">
        <f t="shared" ca="1" si="28"/>
        <v>0</v>
      </c>
      <c r="O145" s="95">
        <f t="shared" ca="1" si="28"/>
        <v>0</v>
      </c>
    </row>
    <row r="146" spans="1:15" hidden="1" outlineLevel="1" x14ac:dyDescent="0.2">
      <c r="A146" s="75"/>
      <c r="B146" s="69">
        <f t="shared" ca="1" si="27"/>
        <v>0</v>
      </c>
      <c r="C146" s="92">
        <f t="shared" si="23"/>
        <v>56065</v>
      </c>
      <c r="D146" s="93">
        <f t="shared" ca="1" si="29"/>
        <v>0</v>
      </c>
      <c r="E146" s="95">
        <f t="shared" ca="1" si="28"/>
        <v>0</v>
      </c>
      <c r="F146" s="95">
        <f t="shared" ca="1" si="28"/>
        <v>0</v>
      </c>
      <c r="G146" s="95">
        <f t="shared" ca="1" si="28"/>
        <v>0</v>
      </c>
      <c r="H146" s="95">
        <f t="shared" ca="1" si="28"/>
        <v>0</v>
      </c>
      <c r="I146" s="95">
        <f t="shared" ca="1" si="28"/>
        <v>0</v>
      </c>
      <c r="J146" s="95">
        <f t="shared" ca="1" si="28"/>
        <v>0</v>
      </c>
      <c r="K146" s="95">
        <f t="shared" ca="1" si="28"/>
        <v>0</v>
      </c>
      <c r="L146" s="95">
        <f t="shared" ca="1" si="28"/>
        <v>0</v>
      </c>
      <c r="M146" s="95">
        <f t="shared" ca="1" si="28"/>
        <v>0</v>
      </c>
      <c r="N146" s="95">
        <f t="shared" ca="1" si="28"/>
        <v>0</v>
      </c>
      <c r="O146" s="95">
        <f t="shared" ca="1" si="28"/>
        <v>0</v>
      </c>
    </row>
    <row r="147" spans="1:15" hidden="1" outlineLevel="1" x14ac:dyDescent="0.2">
      <c r="A147" s="75"/>
      <c r="B147" s="69">
        <f t="shared" ca="1" si="27"/>
        <v>0</v>
      </c>
      <c r="C147" s="92">
        <f t="shared" si="23"/>
        <v>56430</v>
      </c>
      <c r="D147" s="93">
        <f t="shared" ca="1" si="29"/>
        <v>0</v>
      </c>
      <c r="E147" s="95">
        <f t="shared" ca="1" si="28"/>
        <v>0</v>
      </c>
      <c r="F147" s="95">
        <f t="shared" ca="1" si="28"/>
        <v>0</v>
      </c>
      <c r="G147" s="95">
        <f t="shared" ca="1" si="28"/>
        <v>0</v>
      </c>
      <c r="H147" s="95">
        <f t="shared" ca="1" si="28"/>
        <v>0</v>
      </c>
      <c r="I147" s="95">
        <f t="shared" ca="1" si="28"/>
        <v>0</v>
      </c>
      <c r="J147" s="95">
        <f t="shared" ca="1" si="28"/>
        <v>0</v>
      </c>
      <c r="K147" s="95">
        <f t="shared" ca="1" si="28"/>
        <v>0</v>
      </c>
      <c r="L147" s="95">
        <f t="shared" ca="1" si="28"/>
        <v>0</v>
      </c>
      <c r="M147" s="95">
        <f t="shared" ca="1" si="28"/>
        <v>0</v>
      </c>
      <c r="N147" s="95">
        <f t="shared" ca="1" si="28"/>
        <v>0</v>
      </c>
      <c r="O147" s="95">
        <f t="shared" ca="1" si="28"/>
        <v>0</v>
      </c>
    </row>
    <row r="148" spans="1:15" hidden="1" outlineLevel="1" x14ac:dyDescent="0.2">
      <c r="A148" s="75"/>
      <c r="B148" s="69">
        <f t="shared" ca="1" si="27"/>
        <v>0</v>
      </c>
      <c r="C148" s="92">
        <f t="shared" si="23"/>
        <v>56795</v>
      </c>
      <c r="D148" s="93">
        <f t="shared" ca="1" si="29"/>
        <v>0</v>
      </c>
      <c r="E148" s="95">
        <f t="shared" ca="1" si="28"/>
        <v>0</v>
      </c>
      <c r="F148" s="95">
        <f t="shared" ca="1" si="28"/>
        <v>0</v>
      </c>
      <c r="G148" s="95">
        <f t="shared" ca="1" si="28"/>
        <v>0</v>
      </c>
      <c r="H148" s="95">
        <f t="shared" ca="1" si="28"/>
        <v>0</v>
      </c>
      <c r="I148" s="95">
        <f t="shared" ca="1" si="28"/>
        <v>0</v>
      </c>
      <c r="J148" s="95">
        <f t="shared" ca="1" si="28"/>
        <v>0</v>
      </c>
      <c r="K148" s="95">
        <f t="shared" ca="1" si="28"/>
        <v>0</v>
      </c>
      <c r="L148" s="95">
        <f t="shared" ca="1" si="28"/>
        <v>0</v>
      </c>
      <c r="M148" s="95">
        <f t="shared" ca="1" si="28"/>
        <v>0</v>
      </c>
      <c r="N148" s="95">
        <f t="shared" ca="1" si="28"/>
        <v>0</v>
      </c>
      <c r="O148" s="95">
        <f t="shared" ca="1" si="28"/>
        <v>0</v>
      </c>
    </row>
    <row r="149" spans="1:15" hidden="1" outlineLevel="1" x14ac:dyDescent="0.2">
      <c r="A149" s="75"/>
      <c r="B149" s="69">
        <f t="shared" ca="1" si="27"/>
        <v>0</v>
      </c>
      <c r="C149" s="92">
        <f t="shared" si="23"/>
        <v>57161</v>
      </c>
      <c r="D149" s="93">
        <f t="shared" ca="1" si="29"/>
        <v>0</v>
      </c>
      <c r="E149" s="95">
        <f t="shared" ca="1" si="28"/>
        <v>0</v>
      </c>
      <c r="F149" s="95">
        <f t="shared" ca="1" si="28"/>
        <v>0</v>
      </c>
      <c r="G149" s="95">
        <f t="shared" ca="1" si="28"/>
        <v>0</v>
      </c>
      <c r="H149" s="95">
        <f t="shared" ca="1" si="28"/>
        <v>0</v>
      </c>
      <c r="I149" s="95">
        <f t="shared" ca="1" si="28"/>
        <v>0</v>
      </c>
      <c r="J149" s="95">
        <f t="shared" ca="1" si="28"/>
        <v>0</v>
      </c>
      <c r="K149" s="95">
        <f t="shared" ca="1" si="28"/>
        <v>0</v>
      </c>
      <c r="L149" s="95">
        <f t="shared" ca="1" si="28"/>
        <v>0</v>
      </c>
      <c r="M149" s="95">
        <f t="shared" ca="1" si="28"/>
        <v>0</v>
      </c>
      <c r="N149" s="95">
        <f t="shared" ca="1" si="28"/>
        <v>0</v>
      </c>
      <c r="O149" s="95">
        <f t="shared" ca="1" si="28"/>
        <v>0</v>
      </c>
    </row>
    <row r="150" spans="1:15" hidden="1" outlineLevel="1" x14ac:dyDescent="0.2">
      <c r="A150" s="75"/>
      <c r="B150" s="69">
        <f t="shared" ca="1" si="27"/>
        <v>0</v>
      </c>
      <c r="C150" s="92">
        <f t="shared" si="23"/>
        <v>57526</v>
      </c>
      <c r="D150" s="93">
        <f t="shared" ca="1" si="29"/>
        <v>0</v>
      </c>
      <c r="E150" s="95">
        <f t="shared" ca="1" si="28"/>
        <v>0</v>
      </c>
      <c r="F150" s="95">
        <f t="shared" ca="1" si="28"/>
        <v>0</v>
      </c>
      <c r="G150" s="95">
        <f t="shared" ca="1" si="28"/>
        <v>0</v>
      </c>
      <c r="H150" s="95">
        <f t="shared" ca="1" si="28"/>
        <v>0</v>
      </c>
      <c r="I150" s="95">
        <f t="shared" ca="1" si="28"/>
        <v>0</v>
      </c>
      <c r="J150" s="95">
        <f t="shared" ca="1" si="28"/>
        <v>0</v>
      </c>
      <c r="K150" s="95">
        <f t="shared" ca="1" si="28"/>
        <v>0</v>
      </c>
      <c r="L150" s="95">
        <f t="shared" ca="1" si="28"/>
        <v>0</v>
      </c>
      <c r="M150" s="95">
        <f t="shared" ca="1" si="28"/>
        <v>0</v>
      </c>
      <c r="N150" s="95">
        <f t="shared" ca="1" si="28"/>
        <v>0</v>
      </c>
      <c r="O150" s="95">
        <f t="shared" ca="1" si="28"/>
        <v>0</v>
      </c>
    </row>
    <row r="151" spans="1:15" hidden="1" outlineLevel="1" x14ac:dyDescent="0.2">
      <c r="A151" s="75"/>
      <c r="B151" s="69">
        <f t="shared" ca="1" si="27"/>
        <v>0</v>
      </c>
      <c r="C151" s="92">
        <f t="shared" si="23"/>
        <v>57891</v>
      </c>
      <c r="D151" s="93">
        <f t="shared" ca="1" si="29"/>
        <v>0</v>
      </c>
      <c r="E151" s="95">
        <f t="shared" ref="E151:O160" ca="1" si="30">IFERROR(SUMIFS(INDIRECT("'" &amp; E$3 &amp; "'!" &amp; E$15),INDIRECT("'" &amp; E$3 &amp; "'!" &amp; E$11),$C151)+SUMIFS(INDIRECT("'" &amp; E$3 &amp; "'!" &amp; E$16),INDIRECT("'" &amp; E$3 &amp; "'!" &amp; E$11),$C151),0)</f>
        <v>0</v>
      </c>
      <c r="F151" s="95">
        <f t="shared" ca="1" si="30"/>
        <v>0</v>
      </c>
      <c r="G151" s="95">
        <f t="shared" ca="1" si="30"/>
        <v>0</v>
      </c>
      <c r="H151" s="95">
        <f t="shared" ca="1" si="30"/>
        <v>0</v>
      </c>
      <c r="I151" s="95">
        <f t="shared" ca="1" si="30"/>
        <v>0</v>
      </c>
      <c r="J151" s="95">
        <f t="shared" ca="1" si="30"/>
        <v>0</v>
      </c>
      <c r="K151" s="95">
        <f t="shared" ca="1" si="30"/>
        <v>0</v>
      </c>
      <c r="L151" s="95">
        <f t="shared" ca="1" si="30"/>
        <v>0</v>
      </c>
      <c r="M151" s="95">
        <f t="shared" ca="1" si="30"/>
        <v>0</v>
      </c>
      <c r="N151" s="95">
        <f t="shared" ca="1" si="30"/>
        <v>0</v>
      </c>
      <c r="O151" s="95">
        <f t="shared" ca="1" si="30"/>
        <v>0</v>
      </c>
    </row>
    <row r="152" spans="1:15" hidden="1" outlineLevel="1" x14ac:dyDescent="0.2">
      <c r="A152" s="75"/>
      <c r="B152" s="69">
        <f t="shared" ca="1" si="27"/>
        <v>0</v>
      </c>
      <c r="C152" s="92">
        <f t="shared" si="23"/>
        <v>58256</v>
      </c>
      <c r="D152" s="93">
        <f t="shared" ca="1" si="29"/>
        <v>0</v>
      </c>
      <c r="E152" s="95">
        <f t="shared" ca="1" si="30"/>
        <v>0</v>
      </c>
      <c r="F152" s="95">
        <f t="shared" ca="1" si="30"/>
        <v>0</v>
      </c>
      <c r="G152" s="95">
        <f t="shared" ca="1" si="30"/>
        <v>0</v>
      </c>
      <c r="H152" s="95">
        <f t="shared" ca="1" si="30"/>
        <v>0</v>
      </c>
      <c r="I152" s="95">
        <f t="shared" ca="1" si="30"/>
        <v>0</v>
      </c>
      <c r="J152" s="95">
        <f t="shared" ca="1" si="30"/>
        <v>0</v>
      </c>
      <c r="K152" s="95">
        <f t="shared" ca="1" si="30"/>
        <v>0</v>
      </c>
      <c r="L152" s="95">
        <f t="shared" ca="1" si="30"/>
        <v>0</v>
      </c>
      <c r="M152" s="95">
        <f t="shared" ca="1" si="30"/>
        <v>0</v>
      </c>
      <c r="N152" s="95">
        <f t="shared" ca="1" si="30"/>
        <v>0</v>
      </c>
      <c r="O152" s="95">
        <f t="shared" ca="1" si="30"/>
        <v>0</v>
      </c>
    </row>
    <row r="153" spans="1:15" hidden="1" outlineLevel="1" x14ac:dyDescent="0.2">
      <c r="A153" s="75"/>
      <c r="B153" s="69">
        <f t="shared" ca="1" si="27"/>
        <v>0</v>
      </c>
      <c r="C153" s="92">
        <f t="shared" si="23"/>
        <v>58622</v>
      </c>
      <c r="D153" s="93">
        <f t="shared" ca="1" si="29"/>
        <v>0</v>
      </c>
      <c r="E153" s="95">
        <f t="shared" ca="1" si="30"/>
        <v>0</v>
      </c>
      <c r="F153" s="95">
        <f t="shared" ca="1" si="30"/>
        <v>0</v>
      </c>
      <c r="G153" s="95">
        <f t="shared" ca="1" si="30"/>
        <v>0</v>
      </c>
      <c r="H153" s="95">
        <f t="shared" ca="1" si="30"/>
        <v>0</v>
      </c>
      <c r="I153" s="95">
        <f t="shared" ca="1" si="30"/>
        <v>0</v>
      </c>
      <c r="J153" s="95">
        <f t="shared" ca="1" si="30"/>
        <v>0</v>
      </c>
      <c r="K153" s="95">
        <f t="shared" ca="1" si="30"/>
        <v>0</v>
      </c>
      <c r="L153" s="95">
        <f t="shared" ca="1" si="30"/>
        <v>0</v>
      </c>
      <c r="M153" s="95">
        <f t="shared" ca="1" si="30"/>
        <v>0</v>
      </c>
      <c r="N153" s="95">
        <f t="shared" ca="1" si="30"/>
        <v>0</v>
      </c>
      <c r="O153" s="95">
        <f t="shared" ca="1" si="30"/>
        <v>0</v>
      </c>
    </row>
    <row r="154" spans="1:15" hidden="1" outlineLevel="1" x14ac:dyDescent="0.2">
      <c r="A154" s="75"/>
      <c r="B154" s="69">
        <f t="shared" ca="1" si="27"/>
        <v>0</v>
      </c>
      <c r="C154" s="92">
        <f t="shared" si="23"/>
        <v>58987</v>
      </c>
      <c r="D154" s="93">
        <f t="shared" ca="1" si="29"/>
        <v>0</v>
      </c>
      <c r="E154" s="95">
        <f t="shared" ca="1" si="30"/>
        <v>0</v>
      </c>
      <c r="F154" s="95">
        <f t="shared" ca="1" si="30"/>
        <v>0</v>
      </c>
      <c r="G154" s="95">
        <f t="shared" ca="1" si="30"/>
        <v>0</v>
      </c>
      <c r="H154" s="95">
        <f t="shared" ca="1" si="30"/>
        <v>0</v>
      </c>
      <c r="I154" s="95">
        <f t="shared" ca="1" si="30"/>
        <v>0</v>
      </c>
      <c r="J154" s="95">
        <f t="shared" ca="1" si="30"/>
        <v>0</v>
      </c>
      <c r="K154" s="95">
        <f t="shared" ca="1" si="30"/>
        <v>0</v>
      </c>
      <c r="L154" s="95">
        <f t="shared" ca="1" si="30"/>
        <v>0</v>
      </c>
      <c r="M154" s="95">
        <f t="shared" ca="1" si="30"/>
        <v>0</v>
      </c>
      <c r="N154" s="95">
        <f t="shared" ca="1" si="30"/>
        <v>0</v>
      </c>
      <c r="O154" s="95">
        <f t="shared" ca="1" si="30"/>
        <v>0</v>
      </c>
    </row>
    <row r="155" spans="1:15" hidden="1" outlineLevel="1" x14ac:dyDescent="0.2">
      <c r="A155" s="75"/>
      <c r="B155" s="69">
        <f t="shared" ca="1" si="27"/>
        <v>0</v>
      </c>
      <c r="C155" s="92">
        <f t="shared" si="23"/>
        <v>59352</v>
      </c>
      <c r="D155" s="93">
        <f t="shared" ca="1" si="29"/>
        <v>0</v>
      </c>
      <c r="E155" s="95">
        <f t="shared" ca="1" si="30"/>
        <v>0</v>
      </c>
      <c r="F155" s="95">
        <f t="shared" ca="1" si="30"/>
        <v>0</v>
      </c>
      <c r="G155" s="95">
        <f t="shared" ca="1" si="30"/>
        <v>0</v>
      </c>
      <c r="H155" s="95">
        <f t="shared" ca="1" si="30"/>
        <v>0</v>
      </c>
      <c r="I155" s="95">
        <f t="shared" ca="1" si="30"/>
        <v>0</v>
      </c>
      <c r="J155" s="95">
        <f t="shared" ca="1" si="30"/>
        <v>0</v>
      </c>
      <c r="K155" s="95">
        <f t="shared" ca="1" si="30"/>
        <v>0</v>
      </c>
      <c r="L155" s="95">
        <f t="shared" ca="1" si="30"/>
        <v>0</v>
      </c>
      <c r="M155" s="95">
        <f t="shared" ca="1" si="30"/>
        <v>0</v>
      </c>
      <c r="N155" s="95">
        <f t="shared" ca="1" si="30"/>
        <v>0</v>
      </c>
      <c r="O155" s="95">
        <f t="shared" ca="1" si="30"/>
        <v>0</v>
      </c>
    </row>
    <row r="156" spans="1:15" hidden="1" outlineLevel="1" x14ac:dyDescent="0.2">
      <c r="A156" s="75"/>
      <c r="B156" s="69">
        <f t="shared" ca="1" si="27"/>
        <v>0</v>
      </c>
      <c r="C156" s="92">
        <f t="shared" si="23"/>
        <v>59717</v>
      </c>
      <c r="D156" s="93">
        <f t="shared" ca="1" si="29"/>
        <v>0</v>
      </c>
      <c r="E156" s="95">
        <f t="shared" ca="1" si="30"/>
        <v>0</v>
      </c>
      <c r="F156" s="95">
        <f t="shared" ca="1" si="30"/>
        <v>0</v>
      </c>
      <c r="G156" s="95">
        <f t="shared" ca="1" si="30"/>
        <v>0</v>
      </c>
      <c r="H156" s="95">
        <f t="shared" ca="1" si="30"/>
        <v>0</v>
      </c>
      <c r="I156" s="95">
        <f t="shared" ca="1" si="30"/>
        <v>0</v>
      </c>
      <c r="J156" s="95">
        <f t="shared" ca="1" si="30"/>
        <v>0</v>
      </c>
      <c r="K156" s="95">
        <f t="shared" ca="1" si="30"/>
        <v>0</v>
      </c>
      <c r="L156" s="95">
        <f t="shared" ca="1" si="30"/>
        <v>0</v>
      </c>
      <c r="M156" s="95">
        <f t="shared" ca="1" si="30"/>
        <v>0</v>
      </c>
      <c r="N156" s="95">
        <f t="shared" ca="1" si="30"/>
        <v>0</v>
      </c>
      <c r="O156" s="95">
        <f t="shared" ca="1" si="30"/>
        <v>0</v>
      </c>
    </row>
    <row r="157" spans="1:15" hidden="1" outlineLevel="1" x14ac:dyDescent="0.2">
      <c r="A157" s="75"/>
      <c r="B157" s="69">
        <f t="shared" ca="1" si="27"/>
        <v>0</v>
      </c>
      <c r="C157" s="92">
        <f t="shared" si="23"/>
        <v>60083</v>
      </c>
      <c r="D157" s="93">
        <f t="shared" ca="1" si="29"/>
        <v>0</v>
      </c>
      <c r="E157" s="95">
        <f t="shared" ca="1" si="30"/>
        <v>0</v>
      </c>
      <c r="F157" s="95">
        <f t="shared" ca="1" si="30"/>
        <v>0</v>
      </c>
      <c r="G157" s="95">
        <f t="shared" ca="1" si="30"/>
        <v>0</v>
      </c>
      <c r="H157" s="95">
        <f t="shared" ca="1" si="30"/>
        <v>0</v>
      </c>
      <c r="I157" s="95">
        <f t="shared" ca="1" si="30"/>
        <v>0</v>
      </c>
      <c r="J157" s="95">
        <f t="shared" ca="1" si="30"/>
        <v>0</v>
      </c>
      <c r="K157" s="95">
        <f t="shared" ca="1" si="30"/>
        <v>0</v>
      </c>
      <c r="L157" s="95">
        <f t="shared" ca="1" si="30"/>
        <v>0</v>
      </c>
      <c r="M157" s="95">
        <f t="shared" ca="1" si="30"/>
        <v>0</v>
      </c>
      <c r="N157" s="95">
        <f t="shared" ca="1" si="30"/>
        <v>0</v>
      </c>
      <c r="O157" s="95">
        <f t="shared" ca="1" si="30"/>
        <v>0</v>
      </c>
    </row>
    <row r="158" spans="1:15" hidden="1" outlineLevel="1" x14ac:dyDescent="0.2">
      <c r="A158" s="75"/>
      <c r="B158" s="69">
        <f t="shared" ca="1" si="27"/>
        <v>0</v>
      </c>
      <c r="C158" s="92">
        <f t="shared" si="23"/>
        <v>60448</v>
      </c>
      <c r="D158" s="93">
        <f t="shared" ca="1" si="29"/>
        <v>0</v>
      </c>
      <c r="E158" s="95">
        <f t="shared" ca="1" si="30"/>
        <v>0</v>
      </c>
      <c r="F158" s="95">
        <f t="shared" ca="1" si="30"/>
        <v>0</v>
      </c>
      <c r="G158" s="95">
        <f t="shared" ca="1" si="30"/>
        <v>0</v>
      </c>
      <c r="H158" s="95">
        <f t="shared" ca="1" si="30"/>
        <v>0</v>
      </c>
      <c r="I158" s="95">
        <f t="shared" ca="1" si="30"/>
        <v>0</v>
      </c>
      <c r="J158" s="95">
        <f t="shared" ca="1" si="30"/>
        <v>0</v>
      </c>
      <c r="K158" s="95">
        <f t="shared" ca="1" si="30"/>
        <v>0</v>
      </c>
      <c r="L158" s="95">
        <f t="shared" ca="1" si="30"/>
        <v>0</v>
      </c>
      <c r="M158" s="95">
        <f t="shared" ca="1" si="30"/>
        <v>0</v>
      </c>
      <c r="N158" s="95">
        <f t="shared" ca="1" si="30"/>
        <v>0</v>
      </c>
      <c r="O158" s="95">
        <f t="shared" ca="1" si="30"/>
        <v>0</v>
      </c>
    </row>
    <row r="159" spans="1:15" hidden="1" outlineLevel="1" x14ac:dyDescent="0.2">
      <c r="A159" s="75"/>
      <c r="B159" s="69">
        <f t="shared" ca="1" si="27"/>
        <v>0</v>
      </c>
      <c r="C159" s="92">
        <f t="shared" si="23"/>
        <v>60813</v>
      </c>
      <c r="D159" s="93">
        <f t="shared" ca="1" si="29"/>
        <v>0</v>
      </c>
      <c r="E159" s="95">
        <f t="shared" ca="1" si="30"/>
        <v>0</v>
      </c>
      <c r="F159" s="95">
        <f t="shared" ca="1" si="30"/>
        <v>0</v>
      </c>
      <c r="G159" s="95">
        <f t="shared" ca="1" si="30"/>
        <v>0</v>
      </c>
      <c r="H159" s="95">
        <f t="shared" ca="1" si="30"/>
        <v>0</v>
      </c>
      <c r="I159" s="95">
        <f t="shared" ca="1" si="30"/>
        <v>0</v>
      </c>
      <c r="J159" s="95">
        <f t="shared" ca="1" si="30"/>
        <v>0</v>
      </c>
      <c r="K159" s="95">
        <f t="shared" ca="1" si="30"/>
        <v>0</v>
      </c>
      <c r="L159" s="95">
        <f t="shared" ca="1" si="30"/>
        <v>0</v>
      </c>
      <c r="M159" s="95">
        <f t="shared" ca="1" si="30"/>
        <v>0</v>
      </c>
      <c r="N159" s="95">
        <f t="shared" ca="1" si="30"/>
        <v>0</v>
      </c>
      <c r="O159" s="95">
        <f t="shared" ca="1" si="30"/>
        <v>0</v>
      </c>
    </row>
    <row r="160" spans="1:15" hidden="1" outlineLevel="1" x14ac:dyDescent="0.2">
      <c r="A160" s="75"/>
      <c r="B160" s="69">
        <f t="shared" ca="1" si="27"/>
        <v>0</v>
      </c>
      <c r="C160" s="92">
        <f t="shared" si="23"/>
        <v>61178</v>
      </c>
      <c r="D160" s="93">
        <f t="shared" ca="1" si="29"/>
        <v>0</v>
      </c>
      <c r="E160" s="95">
        <f t="shared" ca="1" si="30"/>
        <v>0</v>
      </c>
      <c r="F160" s="95">
        <f t="shared" ca="1" si="30"/>
        <v>0</v>
      </c>
      <c r="G160" s="95">
        <f t="shared" ca="1" si="30"/>
        <v>0</v>
      </c>
      <c r="H160" s="95">
        <f t="shared" ca="1" si="30"/>
        <v>0</v>
      </c>
      <c r="I160" s="95">
        <f t="shared" ca="1" si="30"/>
        <v>0</v>
      </c>
      <c r="J160" s="95">
        <f t="shared" ca="1" si="30"/>
        <v>0</v>
      </c>
      <c r="K160" s="95">
        <f t="shared" ca="1" si="30"/>
        <v>0</v>
      </c>
      <c r="L160" s="95">
        <f t="shared" ca="1" si="30"/>
        <v>0</v>
      </c>
      <c r="M160" s="95">
        <f t="shared" ca="1" si="30"/>
        <v>0</v>
      </c>
      <c r="N160" s="95">
        <f t="shared" ca="1" si="30"/>
        <v>0</v>
      </c>
      <c r="O160" s="95">
        <f t="shared" ca="1" si="30"/>
        <v>0</v>
      </c>
    </row>
    <row r="161" spans="1:15" hidden="1" outlineLevel="1" x14ac:dyDescent="0.2">
      <c r="A161" s="75"/>
      <c r="B161" s="69">
        <f t="shared" ca="1" si="27"/>
        <v>0</v>
      </c>
      <c r="C161" s="92">
        <f t="shared" si="23"/>
        <v>61544</v>
      </c>
      <c r="D161" s="93">
        <f t="shared" ca="1" si="29"/>
        <v>0</v>
      </c>
      <c r="E161" s="95">
        <f t="shared" ref="E161:O170" ca="1" si="31">IFERROR(SUMIFS(INDIRECT("'" &amp; E$3 &amp; "'!" &amp; E$15),INDIRECT("'" &amp; E$3 &amp; "'!" &amp; E$11),$C161)+SUMIFS(INDIRECT("'" &amp; E$3 &amp; "'!" &amp; E$16),INDIRECT("'" &amp; E$3 &amp; "'!" &amp; E$11),$C161),0)</f>
        <v>0</v>
      </c>
      <c r="F161" s="95">
        <f t="shared" ca="1" si="31"/>
        <v>0</v>
      </c>
      <c r="G161" s="95">
        <f t="shared" ca="1" si="31"/>
        <v>0</v>
      </c>
      <c r="H161" s="95">
        <f t="shared" ca="1" si="31"/>
        <v>0</v>
      </c>
      <c r="I161" s="95">
        <f t="shared" ca="1" si="31"/>
        <v>0</v>
      </c>
      <c r="J161" s="95">
        <f t="shared" ca="1" si="31"/>
        <v>0</v>
      </c>
      <c r="K161" s="95">
        <f t="shared" ca="1" si="31"/>
        <v>0</v>
      </c>
      <c r="L161" s="95">
        <f t="shared" ca="1" si="31"/>
        <v>0</v>
      </c>
      <c r="M161" s="95">
        <f t="shared" ca="1" si="31"/>
        <v>0</v>
      </c>
      <c r="N161" s="95">
        <f t="shared" ca="1" si="31"/>
        <v>0</v>
      </c>
      <c r="O161" s="95">
        <f t="shared" ca="1" si="31"/>
        <v>0</v>
      </c>
    </row>
    <row r="162" spans="1:15" hidden="1" outlineLevel="1" x14ac:dyDescent="0.2">
      <c r="A162" s="75"/>
      <c r="B162" s="69">
        <f t="shared" ca="1" si="27"/>
        <v>0</v>
      </c>
      <c r="C162" s="92">
        <f t="shared" si="23"/>
        <v>61909</v>
      </c>
      <c r="D162" s="93">
        <f t="shared" ca="1" si="29"/>
        <v>0</v>
      </c>
      <c r="E162" s="95">
        <f t="shared" ca="1" si="31"/>
        <v>0</v>
      </c>
      <c r="F162" s="95">
        <f t="shared" ca="1" si="31"/>
        <v>0</v>
      </c>
      <c r="G162" s="95">
        <f t="shared" ca="1" si="31"/>
        <v>0</v>
      </c>
      <c r="H162" s="95">
        <f t="shared" ca="1" si="31"/>
        <v>0</v>
      </c>
      <c r="I162" s="95">
        <f t="shared" ca="1" si="31"/>
        <v>0</v>
      </c>
      <c r="J162" s="95">
        <f t="shared" ca="1" si="31"/>
        <v>0</v>
      </c>
      <c r="K162" s="95">
        <f t="shared" ca="1" si="31"/>
        <v>0</v>
      </c>
      <c r="L162" s="95">
        <f t="shared" ca="1" si="31"/>
        <v>0</v>
      </c>
      <c r="M162" s="95">
        <f t="shared" ca="1" si="31"/>
        <v>0</v>
      </c>
      <c r="N162" s="95">
        <f t="shared" ca="1" si="31"/>
        <v>0</v>
      </c>
      <c r="O162" s="95">
        <f t="shared" ca="1" si="31"/>
        <v>0</v>
      </c>
    </row>
    <row r="163" spans="1:15" hidden="1" outlineLevel="1" x14ac:dyDescent="0.2">
      <c r="A163" s="75"/>
      <c r="B163" s="69">
        <f t="shared" ca="1" si="27"/>
        <v>0</v>
      </c>
      <c r="C163" s="92">
        <f t="shared" si="23"/>
        <v>62274</v>
      </c>
      <c r="D163" s="93">
        <f t="shared" ca="1" si="29"/>
        <v>0</v>
      </c>
      <c r="E163" s="95">
        <f t="shared" ca="1" si="31"/>
        <v>0</v>
      </c>
      <c r="F163" s="95">
        <f t="shared" ca="1" si="31"/>
        <v>0</v>
      </c>
      <c r="G163" s="95">
        <f t="shared" ca="1" si="31"/>
        <v>0</v>
      </c>
      <c r="H163" s="95">
        <f t="shared" ca="1" si="31"/>
        <v>0</v>
      </c>
      <c r="I163" s="95">
        <f t="shared" ca="1" si="31"/>
        <v>0</v>
      </c>
      <c r="J163" s="95">
        <f t="shared" ca="1" si="31"/>
        <v>0</v>
      </c>
      <c r="K163" s="95">
        <f t="shared" ca="1" si="31"/>
        <v>0</v>
      </c>
      <c r="L163" s="95">
        <f t="shared" ca="1" si="31"/>
        <v>0</v>
      </c>
      <c r="M163" s="95">
        <f t="shared" ca="1" si="31"/>
        <v>0</v>
      </c>
      <c r="N163" s="95">
        <f t="shared" ca="1" si="31"/>
        <v>0</v>
      </c>
      <c r="O163" s="95">
        <f t="shared" ca="1" si="31"/>
        <v>0</v>
      </c>
    </row>
    <row r="164" spans="1:15" hidden="1" outlineLevel="1" x14ac:dyDescent="0.2">
      <c r="A164" s="75"/>
      <c r="B164" s="69">
        <f t="shared" ca="1" si="27"/>
        <v>0</v>
      </c>
      <c r="C164" s="92">
        <f t="shared" si="23"/>
        <v>62639</v>
      </c>
      <c r="D164" s="93">
        <f t="shared" ca="1" si="29"/>
        <v>0</v>
      </c>
      <c r="E164" s="95">
        <f t="shared" ca="1" si="31"/>
        <v>0</v>
      </c>
      <c r="F164" s="95">
        <f t="shared" ca="1" si="31"/>
        <v>0</v>
      </c>
      <c r="G164" s="95">
        <f t="shared" ca="1" si="31"/>
        <v>0</v>
      </c>
      <c r="H164" s="95">
        <f t="shared" ca="1" si="31"/>
        <v>0</v>
      </c>
      <c r="I164" s="95">
        <f t="shared" ca="1" si="31"/>
        <v>0</v>
      </c>
      <c r="J164" s="95">
        <f t="shared" ca="1" si="31"/>
        <v>0</v>
      </c>
      <c r="K164" s="95">
        <f t="shared" ca="1" si="31"/>
        <v>0</v>
      </c>
      <c r="L164" s="95">
        <f t="shared" ca="1" si="31"/>
        <v>0</v>
      </c>
      <c r="M164" s="95">
        <f t="shared" ca="1" si="31"/>
        <v>0</v>
      </c>
      <c r="N164" s="95">
        <f t="shared" ca="1" si="31"/>
        <v>0</v>
      </c>
      <c r="O164" s="95">
        <f t="shared" ca="1" si="31"/>
        <v>0</v>
      </c>
    </row>
    <row r="165" spans="1:15" hidden="1" outlineLevel="1" x14ac:dyDescent="0.2">
      <c r="A165" s="75"/>
      <c r="B165" s="69">
        <f t="shared" ca="1" si="27"/>
        <v>0</v>
      </c>
      <c r="C165" s="92">
        <f t="shared" si="23"/>
        <v>63005</v>
      </c>
      <c r="D165" s="93">
        <f t="shared" ca="1" si="29"/>
        <v>0</v>
      </c>
      <c r="E165" s="95">
        <f t="shared" ca="1" si="31"/>
        <v>0</v>
      </c>
      <c r="F165" s="95">
        <f t="shared" ca="1" si="31"/>
        <v>0</v>
      </c>
      <c r="G165" s="95">
        <f t="shared" ca="1" si="31"/>
        <v>0</v>
      </c>
      <c r="H165" s="95">
        <f t="shared" ca="1" si="31"/>
        <v>0</v>
      </c>
      <c r="I165" s="95">
        <f t="shared" ca="1" si="31"/>
        <v>0</v>
      </c>
      <c r="J165" s="95">
        <f t="shared" ca="1" si="31"/>
        <v>0</v>
      </c>
      <c r="K165" s="95">
        <f t="shared" ca="1" si="31"/>
        <v>0</v>
      </c>
      <c r="L165" s="95">
        <f t="shared" ca="1" si="31"/>
        <v>0</v>
      </c>
      <c r="M165" s="95">
        <f t="shared" ca="1" si="31"/>
        <v>0</v>
      </c>
      <c r="N165" s="95">
        <f t="shared" ca="1" si="31"/>
        <v>0</v>
      </c>
      <c r="O165" s="95">
        <f t="shared" ca="1" si="31"/>
        <v>0</v>
      </c>
    </row>
    <row r="166" spans="1:15" hidden="1" outlineLevel="1" x14ac:dyDescent="0.2">
      <c r="A166" s="75"/>
      <c r="B166" s="69">
        <f t="shared" ca="1" si="27"/>
        <v>0</v>
      </c>
      <c r="C166" s="92">
        <f t="shared" si="23"/>
        <v>63370</v>
      </c>
      <c r="D166" s="93">
        <f t="shared" ca="1" si="29"/>
        <v>0</v>
      </c>
      <c r="E166" s="95">
        <f t="shared" ca="1" si="31"/>
        <v>0</v>
      </c>
      <c r="F166" s="95">
        <f t="shared" ca="1" si="31"/>
        <v>0</v>
      </c>
      <c r="G166" s="95">
        <f t="shared" ca="1" si="31"/>
        <v>0</v>
      </c>
      <c r="H166" s="95">
        <f t="shared" ca="1" si="31"/>
        <v>0</v>
      </c>
      <c r="I166" s="95">
        <f t="shared" ca="1" si="31"/>
        <v>0</v>
      </c>
      <c r="J166" s="95">
        <f t="shared" ca="1" si="31"/>
        <v>0</v>
      </c>
      <c r="K166" s="95">
        <f t="shared" ca="1" si="31"/>
        <v>0</v>
      </c>
      <c r="L166" s="95">
        <f t="shared" ca="1" si="31"/>
        <v>0</v>
      </c>
      <c r="M166" s="95">
        <f t="shared" ca="1" si="31"/>
        <v>0</v>
      </c>
      <c r="N166" s="95">
        <f t="shared" ca="1" si="31"/>
        <v>0</v>
      </c>
      <c r="O166" s="95">
        <f t="shared" ca="1" si="31"/>
        <v>0</v>
      </c>
    </row>
    <row r="167" spans="1:15" hidden="1" outlineLevel="1" x14ac:dyDescent="0.2">
      <c r="A167" s="75"/>
      <c r="B167" s="69">
        <f t="shared" ca="1" si="27"/>
        <v>0</v>
      </c>
      <c r="C167" s="92">
        <f t="shared" si="23"/>
        <v>63735</v>
      </c>
      <c r="D167" s="93">
        <f t="shared" ca="1" si="29"/>
        <v>0</v>
      </c>
      <c r="E167" s="95">
        <f t="shared" ca="1" si="31"/>
        <v>0</v>
      </c>
      <c r="F167" s="95">
        <f t="shared" ca="1" si="31"/>
        <v>0</v>
      </c>
      <c r="G167" s="95">
        <f t="shared" ca="1" si="31"/>
        <v>0</v>
      </c>
      <c r="H167" s="95">
        <f t="shared" ca="1" si="31"/>
        <v>0</v>
      </c>
      <c r="I167" s="95">
        <f t="shared" ca="1" si="31"/>
        <v>0</v>
      </c>
      <c r="J167" s="95">
        <f t="shared" ca="1" si="31"/>
        <v>0</v>
      </c>
      <c r="K167" s="95">
        <f t="shared" ca="1" si="31"/>
        <v>0</v>
      </c>
      <c r="L167" s="95">
        <f t="shared" ca="1" si="31"/>
        <v>0</v>
      </c>
      <c r="M167" s="95">
        <f t="shared" ca="1" si="31"/>
        <v>0</v>
      </c>
      <c r="N167" s="95">
        <f t="shared" ca="1" si="31"/>
        <v>0</v>
      </c>
      <c r="O167" s="95">
        <f t="shared" ca="1" si="31"/>
        <v>0</v>
      </c>
    </row>
    <row r="168" spans="1:15" hidden="1" outlineLevel="1" x14ac:dyDescent="0.2">
      <c r="A168" s="75"/>
      <c r="B168" s="69">
        <f t="shared" ca="1" si="27"/>
        <v>0</v>
      </c>
      <c r="C168" s="92">
        <f t="shared" si="23"/>
        <v>64100</v>
      </c>
      <c r="D168" s="93">
        <f t="shared" ca="1" si="29"/>
        <v>0</v>
      </c>
      <c r="E168" s="95">
        <f t="shared" ca="1" si="31"/>
        <v>0</v>
      </c>
      <c r="F168" s="95">
        <f t="shared" ca="1" si="31"/>
        <v>0</v>
      </c>
      <c r="G168" s="95">
        <f t="shared" ca="1" si="31"/>
        <v>0</v>
      </c>
      <c r="H168" s="95">
        <f t="shared" ca="1" si="31"/>
        <v>0</v>
      </c>
      <c r="I168" s="95">
        <f t="shared" ca="1" si="31"/>
        <v>0</v>
      </c>
      <c r="J168" s="95">
        <f t="shared" ca="1" si="31"/>
        <v>0</v>
      </c>
      <c r="K168" s="95">
        <f t="shared" ca="1" si="31"/>
        <v>0</v>
      </c>
      <c r="L168" s="95">
        <f t="shared" ca="1" si="31"/>
        <v>0</v>
      </c>
      <c r="M168" s="95">
        <f t="shared" ca="1" si="31"/>
        <v>0</v>
      </c>
      <c r="N168" s="95">
        <f t="shared" ca="1" si="31"/>
        <v>0</v>
      </c>
      <c r="O168" s="95">
        <f t="shared" ca="1" si="31"/>
        <v>0</v>
      </c>
    </row>
    <row r="169" spans="1:15" hidden="1" outlineLevel="1" x14ac:dyDescent="0.2">
      <c r="A169" s="75"/>
      <c r="B169" s="69">
        <f t="shared" ca="1" si="27"/>
        <v>0</v>
      </c>
      <c r="C169" s="92">
        <f t="shared" si="23"/>
        <v>64466</v>
      </c>
      <c r="D169" s="93">
        <f t="shared" ca="1" si="29"/>
        <v>0</v>
      </c>
      <c r="E169" s="95">
        <f t="shared" ca="1" si="31"/>
        <v>0</v>
      </c>
      <c r="F169" s="95">
        <f t="shared" ca="1" si="31"/>
        <v>0</v>
      </c>
      <c r="G169" s="95">
        <f t="shared" ca="1" si="31"/>
        <v>0</v>
      </c>
      <c r="H169" s="95">
        <f t="shared" ca="1" si="31"/>
        <v>0</v>
      </c>
      <c r="I169" s="95">
        <f t="shared" ca="1" si="31"/>
        <v>0</v>
      </c>
      <c r="J169" s="95">
        <f t="shared" ca="1" si="31"/>
        <v>0</v>
      </c>
      <c r="K169" s="95">
        <f t="shared" ca="1" si="31"/>
        <v>0</v>
      </c>
      <c r="L169" s="95">
        <f t="shared" ca="1" si="31"/>
        <v>0</v>
      </c>
      <c r="M169" s="95">
        <f t="shared" ca="1" si="31"/>
        <v>0</v>
      </c>
      <c r="N169" s="95">
        <f t="shared" ca="1" si="31"/>
        <v>0</v>
      </c>
      <c r="O169" s="95">
        <f t="shared" ca="1" si="31"/>
        <v>0</v>
      </c>
    </row>
    <row r="170" spans="1:15" hidden="1" outlineLevel="1" x14ac:dyDescent="0.2">
      <c r="A170" s="75"/>
      <c r="B170" s="69">
        <f t="shared" ca="1" si="27"/>
        <v>0</v>
      </c>
      <c r="C170" s="92">
        <f t="shared" si="23"/>
        <v>64831</v>
      </c>
      <c r="D170" s="93">
        <f t="shared" ca="1" si="29"/>
        <v>0</v>
      </c>
      <c r="E170" s="95">
        <f t="shared" ca="1" si="31"/>
        <v>0</v>
      </c>
      <c r="F170" s="95">
        <f t="shared" ca="1" si="31"/>
        <v>0</v>
      </c>
      <c r="G170" s="95">
        <f t="shared" ca="1" si="31"/>
        <v>0</v>
      </c>
      <c r="H170" s="95">
        <f t="shared" ca="1" si="31"/>
        <v>0</v>
      </c>
      <c r="I170" s="95">
        <f t="shared" ca="1" si="31"/>
        <v>0</v>
      </c>
      <c r="J170" s="95">
        <f t="shared" ca="1" si="31"/>
        <v>0</v>
      </c>
      <c r="K170" s="95">
        <f t="shared" ca="1" si="31"/>
        <v>0</v>
      </c>
      <c r="L170" s="95">
        <f t="shared" ca="1" si="31"/>
        <v>0</v>
      </c>
      <c r="M170" s="95">
        <f t="shared" ca="1" si="31"/>
        <v>0</v>
      </c>
      <c r="N170" s="95">
        <f t="shared" ca="1" si="31"/>
        <v>0</v>
      </c>
      <c r="O170" s="95">
        <f t="shared" ca="1" si="31"/>
        <v>0</v>
      </c>
    </row>
    <row r="171" spans="1:15" hidden="1" outlineLevel="1" x14ac:dyDescent="0.2">
      <c r="A171" s="75"/>
      <c r="B171" s="69">
        <f t="shared" ca="1" si="27"/>
        <v>0</v>
      </c>
      <c r="C171" s="92">
        <f t="shared" si="23"/>
        <v>65196</v>
      </c>
      <c r="D171" s="93">
        <f t="shared" ca="1" si="29"/>
        <v>0</v>
      </c>
      <c r="E171" s="95">
        <f t="shared" ref="E171:O180" ca="1" si="32">IFERROR(SUMIFS(INDIRECT("'" &amp; E$3 &amp; "'!" &amp; E$15),INDIRECT("'" &amp; E$3 &amp; "'!" &amp; E$11),$C171)+SUMIFS(INDIRECT("'" &amp; E$3 &amp; "'!" &amp; E$16),INDIRECT("'" &amp; E$3 &amp; "'!" &amp; E$11),$C171),0)</f>
        <v>0</v>
      </c>
      <c r="F171" s="95">
        <f t="shared" ca="1" si="32"/>
        <v>0</v>
      </c>
      <c r="G171" s="95">
        <f t="shared" ca="1" si="32"/>
        <v>0</v>
      </c>
      <c r="H171" s="95">
        <f t="shared" ca="1" si="32"/>
        <v>0</v>
      </c>
      <c r="I171" s="95">
        <f t="shared" ca="1" si="32"/>
        <v>0</v>
      </c>
      <c r="J171" s="95">
        <f t="shared" ca="1" si="32"/>
        <v>0</v>
      </c>
      <c r="K171" s="95">
        <f t="shared" ca="1" si="32"/>
        <v>0</v>
      </c>
      <c r="L171" s="95">
        <f t="shared" ca="1" si="32"/>
        <v>0</v>
      </c>
      <c r="M171" s="95">
        <f t="shared" ca="1" si="32"/>
        <v>0</v>
      </c>
      <c r="N171" s="95">
        <f t="shared" ca="1" si="32"/>
        <v>0</v>
      </c>
      <c r="O171" s="95">
        <f t="shared" ca="1" si="32"/>
        <v>0</v>
      </c>
    </row>
    <row r="172" spans="1:15" hidden="1" outlineLevel="1" x14ac:dyDescent="0.2">
      <c r="A172" s="75"/>
      <c r="B172" s="69">
        <f t="shared" ca="1" si="27"/>
        <v>0</v>
      </c>
      <c r="C172" s="92">
        <f t="shared" si="23"/>
        <v>65561</v>
      </c>
      <c r="D172" s="93">
        <f t="shared" ca="1" si="29"/>
        <v>0</v>
      </c>
      <c r="E172" s="95">
        <f t="shared" ca="1" si="32"/>
        <v>0</v>
      </c>
      <c r="F172" s="95">
        <f t="shared" ca="1" si="32"/>
        <v>0</v>
      </c>
      <c r="G172" s="95">
        <f t="shared" ca="1" si="32"/>
        <v>0</v>
      </c>
      <c r="H172" s="95">
        <f t="shared" ca="1" si="32"/>
        <v>0</v>
      </c>
      <c r="I172" s="95">
        <f t="shared" ca="1" si="32"/>
        <v>0</v>
      </c>
      <c r="J172" s="95">
        <f t="shared" ca="1" si="32"/>
        <v>0</v>
      </c>
      <c r="K172" s="95">
        <f t="shared" ca="1" si="32"/>
        <v>0</v>
      </c>
      <c r="L172" s="95">
        <f t="shared" ca="1" si="32"/>
        <v>0</v>
      </c>
      <c r="M172" s="95">
        <f t="shared" ca="1" si="32"/>
        <v>0</v>
      </c>
      <c r="N172" s="95">
        <f t="shared" ca="1" si="32"/>
        <v>0</v>
      </c>
      <c r="O172" s="95">
        <f t="shared" ca="1" si="32"/>
        <v>0</v>
      </c>
    </row>
    <row r="173" spans="1:15" hidden="1" outlineLevel="1" x14ac:dyDescent="0.2">
      <c r="A173" s="75"/>
      <c r="B173" s="69">
        <f t="shared" ca="1" si="27"/>
        <v>0</v>
      </c>
      <c r="C173" s="92">
        <f t="shared" si="23"/>
        <v>65927</v>
      </c>
      <c r="D173" s="93">
        <f t="shared" ca="1" si="29"/>
        <v>0</v>
      </c>
      <c r="E173" s="95">
        <f t="shared" ca="1" si="32"/>
        <v>0</v>
      </c>
      <c r="F173" s="95">
        <f t="shared" ca="1" si="32"/>
        <v>0</v>
      </c>
      <c r="G173" s="95">
        <f t="shared" ca="1" si="32"/>
        <v>0</v>
      </c>
      <c r="H173" s="95">
        <f t="shared" ca="1" si="32"/>
        <v>0</v>
      </c>
      <c r="I173" s="95">
        <f t="shared" ca="1" si="32"/>
        <v>0</v>
      </c>
      <c r="J173" s="95">
        <f t="shared" ca="1" si="32"/>
        <v>0</v>
      </c>
      <c r="K173" s="95">
        <f t="shared" ca="1" si="32"/>
        <v>0</v>
      </c>
      <c r="L173" s="95">
        <f t="shared" ca="1" si="32"/>
        <v>0</v>
      </c>
      <c r="M173" s="95">
        <f t="shared" ca="1" si="32"/>
        <v>0</v>
      </c>
      <c r="N173" s="95">
        <f t="shared" ca="1" si="32"/>
        <v>0</v>
      </c>
      <c r="O173" s="95">
        <f t="shared" ca="1" si="32"/>
        <v>0</v>
      </c>
    </row>
    <row r="174" spans="1:15" hidden="1" outlineLevel="1" x14ac:dyDescent="0.2">
      <c r="A174" s="75"/>
      <c r="B174" s="69">
        <f t="shared" ca="1" si="27"/>
        <v>0</v>
      </c>
      <c r="C174" s="92">
        <f t="shared" si="23"/>
        <v>66292</v>
      </c>
      <c r="D174" s="93">
        <f t="shared" ref="D174:D191" ca="1" si="33">IFERROR(SUMIFS(INDIRECT("'" &amp; D$3 &amp; "'!" &amp; D$15),INDIRECT("'" &amp; D$3 &amp; "'!" &amp; D$11),$C174)+SUMIFS(INDIRECT("'" &amp; D$3 &amp; "'!" &amp; D$16),INDIRECT("'" &amp; D$3 &amp; "'!" &amp; D$11),$C174),0)</f>
        <v>0</v>
      </c>
      <c r="E174" s="95">
        <f t="shared" ca="1" si="32"/>
        <v>0</v>
      </c>
      <c r="F174" s="95">
        <f t="shared" ca="1" si="32"/>
        <v>0</v>
      </c>
      <c r="G174" s="95">
        <f t="shared" ca="1" si="32"/>
        <v>0</v>
      </c>
      <c r="H174" s="95">
        <f t="shared" ca="1" si="32"/>
        <v>0</v>
      </c>
      <c r="I174" s="95">
        <f t="shared" ca="1" si="32"/>
        <v>0</v>
      </c>
      <c r="J174" s="95">
        <f t="shared" ca="1" si="32"/>
        <v>0</v>
      </c>
      <c r="K174" s="95">
        <f t="shared" ca="1" si="32"/>
        <v>0</v>
      </c>
      <c r="L174" s="95">
        <f t="shared" ca="1" si="32"/>
        <v>0</v>
      </c>
      <c r="M174" s="95">
        <f t="shared" ca="1" si="32"/>
        <v>0</v>
      </c>
      <c r="N174" s="95">
        <f t="shared" ca="1" si="32"/>
        <v>0</v>
      </c>
      <c r="O174" s="95">
        <f t="shared" ca="1" si="32"/>
        <v>0</v>
      </c>
    </row>
    <row r="175" spans="1:15" hidden="1" outlineLevel="1" x14ac:dyDescent="0.2">
      <c r="A175" s="75"/>
      <c r="B175" s="69">
        <f t="shared" ca="1" si="27"/>
        <v>0</v>
      </c>
      <c r="C175" s="92">
        <f t="shared" si="23"/>
        <v>66657</v>
      </c>
      <c r="D175" s="93">
        <f t="shared" ca="1" si="33"/>
        <v>0</v>
      </c>
      <c r="E175" s="95">
        <f t="shared" ca="1" si="32"/>
        <v>0</v>
      </c>
      <c r="F175" s="95">
        <f t="shared" ca="1" si="32"/>
        <v>0</v>
      </c>
      <c r="G175" s="95">
        <f t="shared" ca="1" si="32"/>
        <v>0</v>
      </c>
      <c r="H175" s="95">
        <f t="shared" ca="1" si="32"/>
        <v>0</v>
      </c>
      <c r="I175" s="95">
        <f t="shared" ca="1" si="32"/>
        <v>0</v>
      </c>
      <c r="J175" s="95">
        <f t="shared" ca="1" si="32"/>
        <v>0</v>
      </c>
      <c r="K175" s="95">
        <f t="shared" ca="1" si="32"/>
        <v>0</v>
      </c>
      <c r="L175" s="95">
        <f t="shared" ca="1" si="32"/>
        <v>0</v>
      </c>
      <c r="M175" s="95">
        <f t="shared" ca="1" si="32"/>
        <v>0</v>
      </c>
      <c r="N175" s="95">
        <f t="shared" ca="1" si="32"/>
        <v>0</v>
      </c>
      <c r="O175" s="95">
        <f t="shared" ca="1" si="32"/>
        <v>0</v>
      </c>
    </row>
    <row r="176" spans="1:15" hidden="1" outlineLevel="1" x14ac:dyDescent="0.2">
      <c r="A176" s="75"/>
      <c r="B176" s="69">
        <f t="shared" ca="1" si="27"/>
        <v>0</v>
      </c>
      <c r="C176" s="92">
        <f t="shared" ref="C176:C191" si="34">C88</f>
        <v>67022</v>
      </c>
      <c r="D176" s="93">
        <f t="shared" ca="1" si="33"/>
        <v>0</v>
      </c>
      <c r="E176" s="95">
        <f t="shared" ca="1" si="32"/>
        <v>0</v>
      </c>
      <c r="F176" s="95">
        <f t="shared" ca="1" si="32"/>
        <v>0</v>
      </c>
      <c r="G176" s="95">
        <f t="shared" ca="1" si="32"/>
        <v>0</v>
      </c>
      <c r="H176" s="95">
        <f t="shared" ca="1" si="32"/>
        <v>0</v>
      </c>
      <c r="I176" s="95">
        <f t="shared" ca="1" si="32"/>
        <v>0</v>
      </c>
      <c r="J176" s="95">
        <f t="shared" ca="1" si="32"/>
        <v>0</v>
      </c>
      <c r="K176" s="95">
        <f t="shared" ca="1" si="32"/>
        <v>0</v>
      </c>
      <c r="L176" s="95">
        <f t="shared" ca="1" si="32"/>
        <v>0</v>
      </c>
      <c r="M176" s="95">
        <f t="shared" ca="1" si="32"/>
        <v>0</v>
      </c>
      <c r="N176" s="95">
        <f t="shared" ca="1" si="32"/>
        <v>0</v>
      </c>
      <c r="O176" s="95">
        <f t="shared" ca="1" si="32"/>
        <v>0</v>
      </c>
    </row>
    <row r="177" spans="1:15" hidden="1" outlineLevel="1" x14ac:dyDescent="0.2">
      <c r="A177" s="75"/>
      <c r="B177" s="69">
        <f t="shared" ca="1" si="27"/>
        <v>0</v>
      </c>
      <c r="C177" s="92">
        <f t="shared" si="34"/>
        <v>67388</v>
      </c>
      <c r="D177" s="93">
        <f t="shared" ca="1" si="33"/>
        <v>0</v>
      </c>
      <c r="E177" s="95">
        <f t="shared" ca="1" si="32"/>
        <v>0</v>
      </c>
      <c r="F177" s="95">
        <f t="shared" ca="1" si="32"/>
        <v>0</v>
      </c>
      <c r="G177" s="95">
        <f t="shared" ca="1" si="32"/>
        <v>0</v>
      </c>
      <c r="H177" s="95">
        <f t="shared" ca="1" si="32"/>
        <v>0</v>
      </c>
      <c r="I177" s="95">
        <f t="shared" ca="1" si="32"/>
        <v>0</v>
      </c>
      <c r="J177" s="95">
        <f t="shared" ca="1" si="32"/>
        <v>0</v>
      </c>
      <c r="K177" s="95">
        <f t="shared" ca="1" si="32"/>
        <v>0</v>
      </c>
      <c r="L177" s="95">
        <f t="shared" ca="1" si="32"/>
        <v>0</v>
      </c>
      <c r="M177" s="95">
        <f t="shared" ca="1" si="32"/>
        <v>0</v>
      </c>
      <c r="N177" s="95">
        <f t="shared" ca="1" si="32"/>
        <v>0</v>
      </c>
      <c r="O177" s="95">
        <f t="shared" ca="1" si="32"/>
        <v>0</v>
      </c>
    </row>
    <row r="178" spans="1:15" hidden="1" outlineLevel="1" x14ac:dyDescent="0.2">
      <c r="A178" s="75"/>
      <c r="B178" s="69">
        <f t="shared" ca="1" si="27"/>
        <v>0</v>
      </c>
      <c r="C178" s="92">
        <f t="shared" si="34"/>
        <v>67753</v>
      </c>
      <c r="D178" s="93">
        <f t="shared" ca="1" si="33"/>
        <v>0</v>
      </c>
      <c r="E178" s="95">
        <f t="shared" ca="1" si="32"/>
        <v>0</v>
      </c>
      <c r="F178" s="95">
        <f t="shared" ca="1" si="32"/>
        <v>0</v>
      </c>
      <c r="G178" s="95">
        <f t="shared" ca="1" si="32"/>
        <v>0</v>
      </c>
      <c r="H178" s="95">
        <f t="shared" ca="1" si="32"/>
        <v>0</v>
      </c>
      <c r="I178" s="95">
        <f t="shared" ca="1" si="32"/>
        <v>0</v>
      </c>
      <c r="J178" s="95">
        <f t="shared" ca="1" si="32"/>
        <v>0</v>
      </c>
      <c r="K178" s="95">
        <f t="shared" ca="1" si="32"/>
        <v>0</v>
      </c>
      <c r="L178" s="95">
        <f t="shared" ca="1" si="32"/>
        <v>0</v>
      </c>
      <c r="M178" s="95">
        <f t="shared" ca="1" si="32"/>
        <v>0</v>
      </c>
      <c r="N178" s="95">
        <f t="shared" ca="1" si="32"/>
        <v>0</v>
      </c>
      <c r="O178" s="95">
        <f t="shared" ca="1" si="32"/>
        <v>0</v>
      </c>
    </row>
    <row r="179" spans="1:15" hidden="1" outlineLevel="1" x14ac:dyDescent="0.2">
      <c r="A179" s="75"/>
      <c r="B179" s="69">
        <f t="shared" ca="1" si="27"/>
        <v>0</v>
      </c>
      <c r="C179" s="92">
        <f t="shared" si="34"/>
        <v>68118</v>
      </c>
      <c r="D179" s="93">
        <f t="shared" ca="1" si="33"/>
        <v>0</v>
      </c>
      <c r="E179" s="95">
        <f t="shared" ca="1" si="32"/>
        <v>0</v>
      </c>
      <c r="F179" s="95">
        <f t="shared" ca="1" si="32"/>
        <v>0</v>
      </c>
      <c r="G179" s="95">
        <f t="shared" ca="1" si="32"/>
        <v>0</v>
      </c>
      <c r="H179" s="95">
        <f t="shared" ca="1" si="32"/>
        <v>0</v>
      </c>
      <c r="I179" s="95">
        <f t="shared" ca="1" si="32"/>
        <v>0</v>
      </c>
      <c r="J179" s="95">
        <f t="shared" ca="1" si="32"/>
        <v>0</v>
      </c>
      <c r="K179" s="95">
        <f t="shared" ca="1" si="32"/>
        <v>0</v>
      </c>
      <c r="L179" s="95">
        <f t="shared" ca="1" si="32"/>
        <v>0</v>
      </c>
      <c r="M179" s="95">
        <f t="shared" ca="1" si="32"/>
        <v>0</v>
      </c>
      <c r="N179" s="95">
        <f t="shared" ca="1" si="32"/>
        <v>0</v>
      </c>
      <c r="O179" s="95">
        <f t="shared" ca="1" si="32"/>
        <v>0</v>
      </c>
    </row>
    <row r="180" spans="1:15" hidden="1" outlineLevel="1" x14ac:dyDescent="0.2">
      <c r="A180" s="75"/>
      <c r="B180" s="69">
        <f t="shared" ca="1" si="27"/>
        <v>0</v>
      </c>
      <c r="C180" s="92">
        <f t="shared" si="34"/>
        <v>68483</v>
      </c>
      <c r="D180" s="93">
        <f t="shared" ca="1" si="33"/>
        <v>0</v>
      </c>
      <c r="E180" s="95">
        <f t="shared" ca="1" si="32"/>
        <v>0</v>
      </c>
      <c r="F180" s="95">
        <f t="shared" ca="1" si="32"/>
        <v>0</v>
      </c>
      <c r="G180" s="95">
        <f t="shared" ca="1" si="32"/>
        <v>0</v>
      </c>
      <c r="H180" s="95">
        <f t="shared" ca="1" si="32"/>
        <v>0</v>
      </c>
      <c r="I180" s="95">
        <f t="shared" ca="1" si="32"/>
        <v>0</v>
      </c>
      <c r="J180" s="95">
        <f t="shared" ca="1" si="32"/>
        <v>0</v>
      </c>
      <c r="K180" s="95">
        <f t="shared" ca="1" si="32"/>
        <v>0</v>
      </c>
      <c r="L180" s="95">
        <f t="shared" ca="1" si="32"/>
        <v>0</v>
      </c>
      <c r="M180" s="95">
        <f t="shared" ca="1" si="32"/>
        <v>0</v>
      </c>
      <c r="N180" s="95">
        <f t="shared" ca="1" si="32"/>
        <v>0</v>
      </c>
      <c r="O180" s="95">
        <f t="shared" ca="1" si="32"/>
        <v>0</v>
      </c>
    </row>
    <row r="181" spans="1:15" hidden="1" outlineLevel="1" x14ac:dyDescent="0.2">
      <c r="A181" s="75"/>
      <c r="B181" s="69">
        <f t="shared" ca="1" si="27"/>
        <v>0</v>
      </c>
      <c r="C181" s="92">
        <f t="shared" si="34"/>
        <v>68849</v>
      </c>
      <c r="D181" s="93">
        <f t="shared" ca="1" si="33"/>
        <v>0</v>
      </c>
      <c r="E181" s="95">
        <f t="shared" ref="E181:O191" ca="1" si="35">IFERROR(SUMIFS(INDIRECT("'" &amp; E$3 &amp; "'!" &amp; E$15),INDIRECT("'" &amp; E$3 &amp; "'!" &amp; E$11),$C181)+SUMIFS(INDIRECT("'" &amp; E$3 &amp; "'!" &amp; E$16),INDIRECT("'" &amp; E$3 &amp; "'!" &amp; E$11),$C181),0)</f>
        <v>0</v>
      </c>
      <c r="F181" s="95">
        <f t="shared" ca="1" si="35"/>
        <v>0</v>
      </c>
      <c r="G181" s="95">
        <f t="shared" ca="1" si="35"/>
        <v>0</v>
      </c>
      <c r="H181" s="95">
        <f t="shared" ca="1" si="35"/>
        <v>0</v>
      </c>
      <c r="I181" s="95">
        <f t="shared" ca="1" si="35"/>
        <v>0</v>
      </c>
      <c r="J181" s="95">
        <f t="shared" ca="1" si="35"/>
        <v>0</v>
      </c>
      <c r="K181" s="95">
        <f t="shared" ca="1" si="35"/>
        <v>0</v>
      </c>
      <c r="L181" s="95">
        <f t="shared" ca="1" si="35"/>
        <v>0</v>
      </c>
      <c r="M181" s="95">
        <f t="shared" ca="1" si="35"/>
        <v>0</v>
      </c>
      <c r="N181" s="95">
        <f t="shared" ca="1" si="35"/>
        <v>0</v>
      </c>
      <c r="O181" s="95">
        <f t="shared" ca="1" si="35"/>
        <v>0</v>
      </c>
    </row>
    <row r="182" spans="1:15" hidden="1" outlineLevel="1" x14ac:dyDescent="0.2">
      <c r="A182" s="75"/>
      <c r="B182" s="69">
        <f t="shared" ca="1" si="27"/>
        <v>0</v>
      </c>
      <c r="C182" s="92">
        <f t="shared" si="34"/>
        <v>69214</v>
      </c>
      <c r="D182" s="93">
        <f t="shared" ca="1" si="33"/>
        <v>0</v>
      </c>
      <c r="E182" s="95">
        <f t="shared" ca="1" si="35"/>
        <v>0</v>
      </c>
      <c r="F182" s="95">
        <f t="shared" ca="1" si="35"/>
        <v>0</v>
      </c>
      <c r="G182" s="95">
        <f t="shared" ca="1" si="35"/>
        <v>0</v>
      </c>
      <c r="H182" s="95">
        <f t="shared" ca="1" si="35"/>
        <v>0</v>
      </c>
      <c r="I182" s="95">
        <f t="shared" ca="1" si="35"/>
        <v>0</v>
      </c>
      <c r="J182" s="95">
        <f t="shared" ca="1" si="35"/>
        <v>0</v>
      </c>
      <c r="K182" s="95">
        <f t="shared" ca="1" si="35"/>
        <v>0</v>
      </c>
      <c r="L182" s="95">
        <f t="shared" ca="1" si="35"/>
        <v>0</v>
      </c>
      <c r="M182" s="95">
        <f t="shared" ca="1" si="35"/>
        <v>0</v>
      </c>
      <c r="N182" s="95">
        <f t="shared" ca="1" si="35"/>
        <v>0</v>
      </c>
      <c r="O182" s="95">
        <f t="shared" ca="1" si="35"/>
        <v>0</v>
      </c>
    </row>
    <row r="183" spans="1:15" hidden="1" outlineLevel="1" x14ac:dyDescent="0.2">
      <c r="A183" s="75"/>
      <c r="B183" s="69">
        <f t="shared" ca="1" si="27"/>
        <v>0</v>
      </c>
      <c r="C183" s="92">
        <f t="shared" si="34"/>
        <v>69579</v>
      </c>
      <c r="D183" s="93">
        <f t="shared" ca="1" si="33"/>
        <v>0</v>
      </c>
      <c r="E183" s="95">
        <f t="shared" ca="1" si="35"/>
        <v>0</v>
      </c>
      <c r="F183" s="95">
        <f t="shared" ca="1" si="35"/>
        <v>0</v>
      </c>
      <c r="G183" s="95">
        <f t="shared" ca="1" si="35"/>
        <v>0</v>
      </c>
      <c r="H183" s="95">
        <f t="shared" ca="1" si="35"/>
        <v>0</v>
      </c>
      <c r="I183" s="95">
        <f t="shared" ca="1" si="35"/>
        <v>0</v>
      </c>
      <c r="J183" s="95">
        <f t="shared" ca="1" si="35"/>
        <v>0</v>
      </c>
      <c r="K183" s="95">
        <f t="shared" ca="1" si="35"/>
        <v>0</v>
      </c>
      <c r="L183" s="95">
        <f t="shared" ca="1" si="35"/>
        <v>0</v>
      </c>
      <c r="M183" s="95">
        <f t="shared" ca="1" si="35"/>
        <v>0</v>
      </c>
      <c r="N183" s="95">
        <f t="shared" ca="1" si="35"/>
        <v>0</v>
      </c>
      <c r="O183" s="95">
        <f t="shared" ca="1" si="35"/>
        <v>0</v>
      </c>
    </row>
    <row r="184" spans="1:15" hidden="1" outlineLevel="1" x14ac:dyDescent="0.2">
      <c r="A184" s="75"/>
      <c r="B184" s="69">
        <f t="shared" ca="1" si="27"/>
        <v>0</v>
      </c>
      <c r="C184" s="92">
        <f t="shared" si="34"/>
        <v>69944</v>
      </c>
      <c r="D184" s="93">
        <f t="shared" ca="1" si="33"/>
        <v>0</v>
      </c>
      <c r="E184" s="95">
        <f t="shared" ca="1" si="35"/>
        <v>0</v>
      </c>
      <c r="F184" s="95">
        <f t="shared" ca="1" si="35"/>
        <v>0</v>
      </c>
      <c r="G184" s="95">
        <f t="shared" ca="1" si="35"/>
        <v>0</v>
      </c>
      <c r="H184" s="95">
        <f t="shared" ca="1" si="35"/>
        <v>0</v>
      </c>
      <c r="I184" s="95">
        <f t="shared" ca="1" si="35"/>
        <v>0</v>
      </c>
      <c r="J184" s="95">
        <f t="shared" ca="1" si="35"/>
        <v>0</v>
      </c>
      <c r="K184" s="95">
        <f t="shared" ca="1" si="35"/>
        <v>0</v>
      </c>
      <c r="L184" s="95">
        <f t="shared" ca="1" si="35"/>
        <v>0</v>
      </c>
      <c r="M184" s="95">
        <f t="shared" ca="1" si="35"/>
        <v>0</v>
      </c>
      <c r="N184" s="95">
        <f t="shared" ca="1" si="35"/>
        <v>0</v>
      </c>
      <c r="O184" s="95">
        <f t="shared" ca="1" si="35"/>
        <v>0</v>
      </c>
    </row>
    <row r="185" spans="1:15" hidden="1" outlineLevel="1" x14ac:dyDescent="0.2">
      <c r="A185" s="75"/>
      <c r="B185" s="69">
        <f t="shared" ca="1" si="27"/>
        <v>0</v>
      </c>
      <c r="C185" s="92">
        <f t="shared" si="34"/>
        <v>70310</v>
      </c>
      <c r="D185" s="93">
        <f t="shared" ca="1" si="33"/>
        <v>0</v>
      </c>
      <c r="E185" s="95">
        <f t="shared" ca="1" si="35"/>
        <v>0</v>
      </c>
      <c r="F185" s="95">
        <f t="shared" ca="1" si="35"/>
        <v>0</v>
      </c>
      <c r="G185" s="95">
        <f t="shared" ca="1" si="35"/>
        <v>0</v>
      </c>
      <c r="H185" s="95">
        <f t="shared" ca="1" si="35"/>
        <v>0</v>
      </c>
      <c r="I185" s="95">
        <f t="shared" ca="1" si="35"/>
        <v>0</v>
      </c>
      <c r="J185" s="95">
        <f t="shared" ca="1" si="35"/>
        <v>0</v>
      </c>
      <c r="K185" s="95">
        <f t="shared" ca="1" si="35"/>
        <v>0</v>
      </c>
      <c r="L185" s="95">
        <f t="shared" ca="1" si="35"/>
        <v>0</v>
      </c>
      <c r="M185" s="95">
        <f t="shared" ca="1" si="35"/>
        <v>0</v>
      </c>
      <c r="N185" s="95">
        <f t="shared" ca="1" si="35"/>
        <v>0</v>
      </c>
      <c r="O185" s="95">
        <f t="shared" ca="1" si="35"/>
        <v>0</v>
      </c>
    </row>
    <row r="186" spans="1:15" hidden="1" outlineLevel="1" x14ac:dyDescent="0.2">
      <c r="A186" s="75"/>
      <c r="B186" s="69">
        <f t="shared" ca="1" si="27"/>
        <v>0</v>
      </c>
      <c r="C186" s="92">
        <f t="shared" si="34"/>
        <v>70675</v>
      </c>
      <c r="D186" s="93">
        <f t="shared" ca="1" si="33"/>
        <v>0</v>
      </c>
      <c r="E186" s="95">
        <f t="shared" ca="1" si="35"/>
        <v>0</v>
      </c>
      <c r="F186" s="95">
        <f t="shared" ca="1" si="35"/>
        <v>0</v>
      </c>
      <c r="G186" s="95">
        <f t="shared" ca="1" si="35"/>
        <v>0</v>
      </c>
      <c r="H186" s="95">
        <f t="shared" ca="1" si="35"/>
        <v>0</v>
      </c>
      <c r="I186" s="95">
        <f t="shared" ca="1" si="35"/>
        <v>0</v>
      </c>
      <c r="J186" s="95">
        <f t="shared" ca="1" si="35"/>
        <v>0</v>
      </c>
      <c r="K186" s="95">
        <f t="shared" ca="1" si="35"/>
        <v>0</v>
      </c>
      <c r="L186" s="95">
        <f t="shared" ca="1" si="35"/>
        <v>0</v>
      </c>
      <c r="M186" s="95">
        <f t="shared" ca="1" si="35"/>
        <v>0</v>
      </c>
      <c r="N186" s="95">
        <f t="shared" ca="1" si="35"/>
        <v>0</v>
      </c>
      <c r="O186" s="95">
        <f t="shared" ca="1" si="35"/>
        <v>0</v>
      </c>
    </row>
    <row r="187" spans="1:15" hidden="1" outlineLevel="1" x14ac:dyDescent="0.2">
      <c r="A187" s="75"/>
      <c r="B187" s="69">
        <f t="shared" ca="1" si="27"/>
        <v>0</v>
      </c>
      <c r="C187" s="92">
        <f t="shared" si="34"/>
        <v>71040</v>
      </c>
      <c r="D187" s="93">
        <f t="shared" ca="1" si="33"/>
        <v>0</v>
      </c>
      <c r="E187" s="95">
        <f t="shared" ca="1" si="35"/>
        <v>0</v>
      </c>
      <c r="F187" s="95">
        <f t="shared" ca="1" si="35"/>
        <v>0</v>
      </c>
      <c r="G187" s="95">
        <f t="shared" ca="1" si="35"/>
        <v>0</v>
      </c>
      <c r="H187" s="95">
        <f t="shared" ca="1" si="35"/>
        <v>0</v>
      </c>
      <c r="I187" s="95">
        <f t="shared" ca="1" si="35"/>
        <v>0</v>
      </c>
      <c r="J187" s="95">
        <f t="shared" ca="1" si="35"/>
        <v>0</v>
      </c>
      <c r="K187" s="95">
        <f t="shared" ca="1" si="35"/>
        <v>0</v>
      </c>
      <c r="L187" s="95">
        <f t="shared" ca="1" si="35"/>
        <v>0</v>
      </c>
      <c r="M187" s="95">
        <f t="shared" ca="1" si="35"/>
        <v>0</v>
      </c>
      <c r="N187" s="95">
        <f t="shared" ca="1" si="35"/>
        <v>0</v>
      </c>
      <c r="O187" s="95">
        <f t="shared" ca="1" si="35"/>
        <v>0</v>
      </c>
    </row>
    <row r="188" spans="1:15" hidden="1" outlineLevel="1" x14ac:dyDescent="0.2">
      <c r="A188" s="75"/>
      <c r="B188" s="69">
        <f t="shared" ca="1" si="27"/>
        <v>0</v>
      </c>
      <c r="C188" s="92">
        <f t="shared" si="34"/>
        <v>71405</v>
      </c>
      <c r="D188" s="93">
        <f t="shared" ca="1" si="33"/>
        <v>0</v>
      </c>
      <c r="E188" s="95">
        <f t="shared" ca="1" si="35"/>
        <v>0</v>
      </c>
      <c r="F188" s="95">
        <f t="shared" ca="1" si="35"/>
        <v>0</v>
      </c>
      <c r="G188" s="95">
        <f t="shared" ca="1" si="35"/>
        <v>0</v>
      </c>
      <c r="H188" s="95">
        <f t="shared" ca="1" si="35"/>
        <v>0</v>
      </c>
      <c r="I188" s="95">
        <f t="shared" ca="1" si="35"/>
        <v>0</v>
      </c>
      <c r="J188" s="95">
        <f t="shared" ca="1" si="35"/>
        <v>0</v>
      </c>
      <c r="K188" s="95">
        <f t="shared" ca="1" si="35"/>
        <v>0</v>
      </c>
      <c r="L188" s="95">
        <f t="shared" ca="1" si="35"/>
        <v>0</v>
      </c>
      <c r="M188" s="95">
        <f t="shared" ca="1" si="35"/>
        <v>0</v>
      </c>
      <c r="N188" s="95">
        <f t="shared" ca="1" si="35"/>
        <v>0</v>
      </c>
      <c r="O188" s="95">
        <f t="shared" ca="1" si="35"/>
        <v>0</v>
      </c>
    </row>
    <row r="189" spans="1:15" hidden="1" outlineLevel="1" x14ac:dyDescent="0.2">
      <c r="A189" s="75"/>
      <c r="B189" s="69">
        <f t="shared" ca="1" si="27"/>
        <v>0</v>
      </c>
      <c r="C189" s="92">
        <f t="shared" si="34"/>
        <v>71771</v>
      </c>
      <c r="D189" s="93">
        <f t="shared" ca="1" si="33"/>
        <v>0</v>
      </c>
      <c r="E189" s="95">
        <f t="shared" ca="1" si="35"/>
        <v>0</v>
      </c>
      <c r="F189" s="95">
        <f t="shared" ca="1" si="35"/>
        <v>0</v>
      </c>
      <c r="G189" s="95">
        <f t="shared" ca="1" si="35"/>
        <v>0</v>
      </c>
      <c r="H189" s="95">
        <f t="shared" ca="1" si="35"/>
        <v>0</v>
      </c>
      <c r="I189" s="95">
        <f t="shared" ca="1" si="35"/>
        <v>0</v>
      </c>
      <c r="J189" s="95">
        <f t="shared" ca="1" si="35"/>
        <v>0</v>
      </c>
      <c r="K189" s="95">
        <f t="shared" ca="1" si="35"/>
        <v>0</v>
      </c>
      <c r="L189" s="95">
        <f t="shared" ca="1" si="35"/>
        <v>0</v>
      </c>
      <c r="M189" s="95">
        <f t="shared" ca="1" si="35"/>
        <v>0</v>
      </c>
      <c r="N189" s="95">
        <f t="shared" ca="1" si="35"/>
        <v>0</v>
      </c>
      <c r="O189" s="95">
        <f t="shared" ca="1" si="35"/>
        <v>0</v>
      </c>
    </row>
    <row r="190" spans="1:15" hidden="1" outlineLevel="1" x14ac:dyDescent="0.2">
      <c r="A190" s="75"/>
      <c r="B190" s="69">
        <f t="shared" ca="1" si="27"/>
        <v>0</v>
      </c>
      <c r="C190" s="92">
        <f t="shared" si="34"/>
        <v>72136</v>
      </c>
      <c r="D190" s="93">
        <f t="shared" ca="1" si="33"/>
        <v>0</v>
      </c>
      <c r="E190" s="95">
        <f t="shared" ca="1" si="35"/>
        <v>0</v>
      </c>
      <c r="F190" s="95">
        <f t="shared" ca="1" si="35"/>
        <v>0</v>
      </c>
      <c r="G190" s="95">
        <f t="shared" ca="1" si="35"/>
        <v>0</v>
      </c>
      <c r="H190" s="95">
        <f t="shared" ca="1" si="35"/>
        <v>0</v>
      </c>
      <c r="I190" s="95">
        <f t="shared" ca="1" si="35"/>
        <v>0</v>
      </c>
      <c r="J190" s="95">
        <f t="shared" ca="1" si="35"/>
        <v>0</v>
      </c>
      <c r="K190" s="95">
        <f t="shared" ca="1" si="35"/>
        <v>0</v>
      </c>
      <c r="L190" s="95">
        <f t="shared" ca="1" si="35"/>
        <v>0</v>
      </c>
      <c r="M190" s="95">
        <f t="shared" ca="1" si="35"/>
        <v>0</v>
      </c>
      <c r="N190" s="95">
        <f t="shared" ca="1" si="35"/>
        <v>0</v>
      </c>
      <c r="O190" s="95">
        <f t="shared" ca="1" si="35"/>
        <v>0</v>
      </c>
    </row>
    <row r="191" spans="1:15" hidden="1" outlineLevel="1" x14ac:dyDescent="0.2">
      <c r="A191" s="75"/>
      <c r="B191" s="69">
        <f t="shared" ca="1" si="27"/>
        <v>0</v>
      </c>
      <c r="C191" s="92">
        <f t="shared" si="34"/>
        <v>72501</v>
      </c>
      <c r="D191" s="93">
        <f t="shared" ca="1" si="33"/>
        <v>0</v>
      </c>
      <c r="E191" s="95">
        <f t="shared" ca="1" si="35"/>
        <v>0</v>
      </c>
      <c r="F191" s="95">
        <f t="shared" ca="1" si="35"/>
        <v>0</v>
      </c>
      <c r="G191" s="95">
        <f t="shared" ca="1" si="35"/>
        <v>0</v>
      </c>
      <c r="H191" s="95">
        <f t="shared" ca="1" si="35"/>
        <v>0</v>
      </c>
      <c r="I191" s="95">
        <f t="shared" ca="1" si="35"/>
        <v>0</v>
      </c>
      <c r="J191" s="95">
        <f t="shared" ca="1" si="35"/>
        <v>0</v>
      </c>
      <c r="K191" s="95">
        <f t="shared" ca="1" si="35"/>
        <v>0</v>
      </c>
      <c r="L191" s="95">
        <f t="shared" ca="1" si="35"/>
        <v>0</v>
      </c>
      <c r="M191" s="95">
        <f t="shared" ca="1" si="35"/>
        <v>0</v>
      </c>
      <c r="N191" s="95">
        <f t="shared" ca="1" si="35"/>
        <v>0</v>
      </c>
      <c r="O191" s="95">
        <f t="shared" ca="1" si="35"/>
        <v>0</v>
      </c>
    </row>
    <row r="192" spans="1:15" hidden="1" outlineLevel="1" x14ac:dyDescent="0.2">
      <c r="A192" s="75"/>
      <c r="C192" s="75"/>
      <c r="D192" s="75"/>
      <c r="E192" s="72"/>
      <c r="F192" s="72"/>
      <c r="G192" s="72"/>
      <c r="H192" s="72"/>
      <c r="I192" s="72"/>
      <c r="J192" s="72"/>
      <c r="K192" s="72"/>
      <c r="L192" s="72"/>
      <c r="M192" s="72"/>
      <c r="N192" s="72"/>
      <c r="O192" s="72"/>
    </row>
    <row r="193" spans="1:16384" s="82" customFormat="1" ht="13.5" collapsed="1" thickBot="1" x14ac:dyDescent="0.25">
      <c r="A193" s="84" t="s">
        <v>145</v>
      </c>
      <c r="B193" s="83">
        <f ca="1">SUM(B110:B192)</f>
        <v>1.3969838619232178E-9</v>
      </c>
      <c r="C193" s="81"/>
      <c r="D193" s="88">
        <f t="shared" ref="D193:O193" ca="1" si="36">SUM(D110:D192)</f>
        <v>1.3969838619232178E-9</v>
      </c>
      <c r="E193" s="88">
        <f t="shared" ca="1" si="36"/>
        <v>0</v>
      </c>
      <c r="F193" s="88">
        <f t="shared" ca="1" si="36"/>
        <v>0</v>
      </c>
      <c r="G193" s="88">
        <f t="shared" ca="1" si="36"/>
        <v>0</v>
      </c>
      <c r="H193" s="88">
        <f t="shared" ca="1" si="36"/>
        <v>0</v>
      </c>
      <c r="I193" s="88">
        <f t="shared" ca="1" si="36"/>
        <v>0</v>
      </c>
      <c r="J193" s="88">
        <f t="shared" ca="1" si="36"/>
        <v>0</v>
      </c>
      <c r="K193" s="88">
        <f t="shared" ca="1" si="36"/>
        <v>0</v>
      </c>
      <c r="L193" s="88">
        <f t="shared" ca="1" si="36"/>
        <v>0</v>
      </c>
      <c r="M193" s="88">
        <f t="shared" ca="1" si="36"/>
        <v>0</v>
      </c>
      <c r="N193" s="88">
        <f t="shared" ca="1" si="36"/>
        <v>0</v>
      </c>
      <c r="O193" s="88">
        <f t="shared" ca="1" si="36"/>
        <v>0</v>
      </c>
    </row>
    <row r="194" spans="1:16384" s="97" customFormat="1" ht="13.5" hidden="1" outlineLevel="1" thickTop="1" x14ac:dyDescent="0.2">
      <c r="A194" s="97" t="s">
        <v>151</v>
      </c>
      <c r="B194" s="96" t="str">
        <f ca="1">IF(B193=0,"","Error")</f>
        <v>Error</v>
      </c>
      <c r="C194" s="96" t="str">
        <f t="shared" ref="C194:O194" si="37">IF(C193=0,"","Error")</f>
        <v/>
      </c>
      <c r="D194" s="96" t="str">
        <f t="shared" ca="1" si="37"/>
        <v>Error</v>
      </c>
      <c r="E194" s="96" t="str">
        <f t="shared" ca="1" si="37"/>
        <v/>
      </c>
      <c r="F194" s="96" t="str">
        <f t="shared" ca="1" si="37"/>
        <v/>
      </c>
      <c r="G194" s="96" t="str">
        <f t="shared" ca="1" si="37"/>
        <v/>
      </c>
      <c r="H194" s="96" t="str">
        <f t="shared" ca="1" si="37"/>
        <v/>
      </c>
      <c r="I194" s="96" t="str">
        <f t="shared" ca="1" si="37"/>
        <v/>
      </c>
      <c r="J194" s="96" t="str">
        <f t="shared" ca="1" si="37"/>
        <v/>
      </c>
      <c r="K194" s="96" t="str">
        <f t="shared" ca="1" si="37"/>
        <v/>
      </c>
      <c r="L194" s="96" t="str">
        <f t="shared" ca="1" si="37"/>
        <v/>
      </c>
      <c r="M194" s="96" t="str">
        <f t="shared" ca="1" si="37"/>
        <v/>
      </c>
      <c r="N194" s="96" t="str">
        <f t="shared" ca="1" si="37"/>
        <v/>
      </c>
      <c r="O194" s="96" t="str">
        <f t="shared" ca="1" si="37"/>
        <v/>
      </c>
    </row>
    <row r="195" spans="1:16384" ht="13.5" collapsed="1" thickTop="1" x14ac:dyDescent="0.2">
      <c r="A195" s="124"/>
      <c r="B195" s="94"/>
      <c r="D195" s="94"/>
      <c r="E195" s="94"/>
      <c r="F195" s="94"/>
      <c r="G195" s="94"/>
      <c r="H195" s="94"/>
      <c r="I195" s="94"/>
      <c r="J195" s="94"/>
      <c r="K195" s="94"/>
      <c r="L195" s="94"/>
      <c r="M195" s="94"/>
      <c r="N195" s="94"/>
      <c r="O195" s="94"/>
    </row>
    <row r="196" spans="1:16384" s="125" customFormat="1" ht="19.5" x14ac:dyDescent="0.4">
      <c r="A196" s="125" t="s">
        <v>150</v>
      </c>
    </row>
    <row r="197" spans="1:16384" s="79" customFormat="1" x14ac:dyDescent="0.2">
      <c r="A197" s="76"/>
      <c r="B197" s="77" t="str">
        <f>B$21</f>
        <v>Total Net Change</v>
      </c>
      <c r="C197" s="78" t="str">
        <f>C$21</f>
        <v>Fiscal Year End</v>
      </c>
      <c r="D197" s="112" t="str">
        <f t="shared" ref="D197:O197" si="38">D$21</f>
        <v>Asset #1</v>
      </c>
      <c r="E197" s="112" t="str">
        <f t="shared" si="38"/>
        <v/>
      </c>
      <c r="F197" s="112" t="str">
        <f t="shared" si="38"/>
        <v/>
      </c>
      <c r="G197" s="112" t="str">
        <f t="shared" si="38"/>
        <v/>
      </c>
      <c r="H197" s="112" t="str">
        <f t="shared" si="38"/>
        <v/>
      </c>
      <c r="I197" s="112" t="str">
        <f t="shared" si="38"/>
        <v/>
      </c>
      <c r="J197" s="112" t="str">
        <f t="shared" si="38"/>
        <v/>
      </c>
      <c r="K197" s="112" t="str">
        <f t="shared" si="38"/>
        <v/>
      </c>
      <c r="L197" s="112" t="str">
        <f t="shared" si="38"/>
        <v/>
      </c>
      <c r="M197" s="112" t="str">
        <f t="shared" si="38"/>
        <v/>
      </c>
      <c r="N197" s="112" t="str">
        <f t="shared" si="38"/>
        <v/>
      </c>
      <c r="O197" s="112" t="str">
        <f t="shared" si="38"/>
        <v/>
      </c>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113"/>
      <c r="CC197" s="113"/>
      <c r="CD197" s="113"/>
      <c r="CE197" s="113"/>
      <c r="CF197" s="113"/>
      <c r="CG197" s="113"/>
      <c r="CH197" s="113"/>
      <c r="CI197" s="113"/>
      <c r="CJ197" s="113"/>
      <c r="CK197" s="113"/>
      <c r="CL197" s="113"/>
      <c r="CM197" s="113"/>
      <c r="CN197" s="113"/>
      <c r="CO197" s="113"/>
      <c r="CP197" s="113"/>
      <c r="CQ197" s="113"/>
      <c r="CR197" s="113"/>
      <c r="CS197" s="113"/>
      <c r="CT197" s="113"/>
      <c r="CU197" s="113"/>
      <c r="CV197" s="113"/>
      <c r="CW197" s="113"/>
      <c r="CX197" s="113"/>
      <c r="CY197" s="113"/>
      <c r="CZ197" s="113"/>
      <c r="DA197" s="113"/>
      <c r="DB197" s="113"/>
      <c r="DC197" s="113"/>
      <c r="DD197" s="113"/>
      <c r="DE197" s="113"/>
      <c r="DF197" s="113"/>
      <c r="DG197" s="113"/>
      <c r="DH197" s="113"/>
      <c r="DI197" s="113"/>
      <c r="DJ197" s="113"/>
      <c r="DK197" s="113"/>
      <c r="DL197" s="113"/>
      <c r="DM197" s="113"/>
      <c r="DN197" s="113"/>
      <c r="DO197" s="113"/>
      <c r="DP197" s="113"/>
      <c r="DQ197" s="113"/>
      <c r="DR197" s="113"/>
      <c r="DS197" s="113"/>
      <c r="DT197" s="113"/>
      <c r="DU197" s="113"/>
      <c r="DV197" s="113"/>
      <c r="DW197" s="113"/>
      <c r="DX197" s="113"/>
      <c r="DY197" s="113"/>
      <c r="DZ197" s="113"/>
      <c r="EA197" s="113"/>
      <c r="EB197" s="113"/>
      <c r="EC197" s="113"/>
      <c r="ED197" s="113"/>
      <c r="EE197" s="113"/>
      <c r="EF197" s="113"/>
      <c r="EG197" s="113"/>
      <c r="EH197" s="113"/>
      <c r="EI197" s="113"/>
      <c r="EJ197" s="113"/>
      <c r="EK197" s="113"/>
      <c r="EL197" s="113"/>
      <c r="EM197" s="113"/>
      <c r="EN197" s="113"/>
      <c r="EO197" s="113"/>
      <c r="EP197" s="113"/>
      <c r="EQ197" s="113"/>
      <c r="ER197" s="113"/>
      <c r="ES197" s="113"/>
      <c r="ET197" s="113"/>
      <c r="EU197" s="113"/>
      <c r="EV197" s="113"/>
      <c r="EW197" s="113"/>
      <c r="EX197" s="113"/>
      <c r="EY197" s="113"/>
      <c r="EZ197" s="113"/>
      <c r="FA197" s="113"/>
      <c r="FB197" s="113"/>
      <c r="FC197" s="113"/>
      <c r="FD197" s="113"/>
      <c r="FE197" s="113"/>
      <c r="FF197" s="113"/>
      <c r="FG197" s="113"/>
      <c r="FH197" s="113"/>
      <c r="FI197" s="113"/>
      <c r="FJ197" s="113"/>
      <c r="FK197" s="113"/>
      <c r="FL197" s="113"/>
      <c r="FM197" s="113"/>
      <c r="FN197" s="113"/>
      <c r="FO197" s="113"/>
      <c r="FP197" s="113"/>
      <c r="FQ197" s="113"/>
      <c r="FR197" s="113"/>
      <c r="FS197" s="113"/>
      <c r="FT197" s="113"/>
      <c r="FU197" s="113"/>
      <c r="FV197" s="113"/>
      <c r="FW197" s="113"/>
      <c r="FX197" s="113"/>
      <c r="FY197" s="113"/>
      <c r="FZ197" s="113"/>
      <c r="GA197" s="113"/>
      <c r="GB197" s="113"/>
      <c r="GC197" s="113"/>
      <c r="GD197" s="113"/>
      <c r="GE197" s="113"/>
      <c r="GF197" s="113"/>
      <c r="GG197" s="113"/>
      <c r="GH197" s="113"/>
      <c r="GI197" s="113"/>
      <c r="GJ197" s="113"/>
      <c r="GK197" s="113"/>
      <c r="GL197" s="113"/>
      <c r="GM197" s="113"/>
      <c r="GN197" s="113"/>
      <c r="GO197" s="113"/>
      <c r="GP197" s="113"/>
      <c r="GQ197" s="113"/>
      <c r="GR197" s="113"/>
      <c r="GS197" s="113"/>
      <c r="GT197" s="113"/>
      <c r="GU197" s="113"/>
      <c r="GV197" s="113"/>
      <c r="GW197" s="113"/>
      <c r="GX197" s="113"/>
      <c r="GY197" s="113"/>
      <c r="GZ197" s="113"/>
      <c r="HA197" s="113"/>
      <c r="HB197" s="113"/>
      <c r="HC197" s="113"/>
      <c r="HD197" s="113"/>
      <c r="HE197" s="113"/>
      <c r="HF197" s="113"/>
      <c r="HG197" s="113"/>
      <c r="HH197" s="113"/>
      <c r="HI197" s="113"/>
      <c r="HJ197" s="113"/>
      <c r="HK197" s="113"/>
      <c r="HL197" s="113"/>
      <c r="HM197" s="113"/>
      <c r="HN197" s="113"/>
      <c r="HO197" s="113"/>
      <c r="HP197" s="113"/>
      <c r="HQ197" s="113"/>
      <c r="HR197" s="113"/>
      <c r="HS197" s="113"/>
      <c r="HT197" s="113"/>
      <c r="HU197" s="113"/>
      <c r="HV197" s="113"/>
      <c r="HW197" s="113"/>
      <c r="HX197" s="113"/>
      <c r="HY197" s="113"/>
      <c r="HZ197" s="113"/>
      <c r="IA197" s="113"/>
      <c r="IB197" s="113"/>
      <c r="IC197" s="113"/>
      <c r="ID197" s="113"/>
      <c r="IE197" s="113"/>
      <c r="IF197" s="113"/>
      <c r="IG197" s="113"/>
      <c r="IH197" s="113"/>
      <c r="II197" s="113"/>
      <c r="IJ197" s="113"/>
      <c r="IK197" s="113"/>
      <c r="IL197" s="113"/>
      <c r="IM197" s="113"/>
      <c r="IN197" s="113"/>
      <c r="IO197" s="113"/>
      <c r="IP197" s="113"/>
      <c r="IQ197" s="113"/>
      <c r="IR197" s="113"/>
      <c r="IS197" s="113"/>
      <c r="IT197" s="113"/>
      <c r="IU197" s="113"/>
      <c r="IV197" s="113"/>
      <c r="IW197" s="113"/>
      <c r="IX197" s="113"/>
      <c r="IY197" s="113"/>
      <c r="IZ197" s="113"/>
      <c r="JA197" s="113"/>
      <c r="JB197" s="113"/>
      <c r="JC197" s="113"/>
      <c r="JD197" s="113"/>
      <c r="JE197" s="113"/>
      <c r="JF197" s="113"/>
      <c r="JG197" s="113"/>
      <c r="JH197" s="113"/>
      <c r="JI197" s="113"/>
      <c r="JJ197" s="113"/>
      <c r="JK197" s="113"/>
      <c r="JL197" s="113"/>
      <c r="JM197" s="113"/>
      <c r="JN197" s="113"/>
      <c r="JO197" s="113"/>
      <c r="JP197" s="113"/>
      <c r="JQ197" s="113"/>
      <c r="JR197" s="113"/>
      <c r="JS197" s="113"/>
      <c r="JT197" s="113"/>
      <c r="JU197" s="113"/>
      <c r="JV197" s="113"/>
      <c r="JW197" s="113"/>
      <c r="JX197" s="113"/>
      <c r="JY197" s="113"/>
      <c r="JZ197" s="113"/>
      <c r="KA197" s="113"/>
      <c r="KB197" s="113"/>
      <c r="KC197" s="113"/>
      <c r="KD197" s="113"/>
      <c r="KE197" s="113"/>
      <c r="KF197" s="113"/>
      <c r="KG197" s="113"/>
      <c r="KH197" s="113"/>
      <c r="KI197" s="113"/>
      <c r="KJ197" s="113"/>
      <c r="KK197" s="113"/>
      <c r="KL197" s="113"/>
      <c r="KM197" s="113"/>
      <c r="KN197" s="113"/>
      <c r="KO197" s="113"/>
      <c r="KP197" s="113"/>
      <c r="KQ197" s="113"/>
      <c r="KR197" s="113"/>
      <c r="KS197" s="113"/>
      <c r="KT197" s="113"/>
      <c r="KU197" s="113"/>
      <c r="KV197" s="113"/>
      <c r="KW197" s="113"/>
      <c r="KX197" s="113"/>
      <c r="KY197" s="113"/>
      <c r="KZ197" s="113"/>
      <c r="LA197" s="113"/>
      <c r="LB197" s="113"/>
      <c r="LC197" s="113"/>
      <c r="LD197" s="113"/>
      <c r="LE197" s="113"/>
      <c r="LF197" s="113"/>
      <c r="LG197" s="113"/>
      <c r="LH197" s="113"/>
      <c r="LI197" s="113"/>
      <c r="LJ197" s="113"/>
      <c r="LK197" s="113"/>
      <c r="LL197" s="113"/>
      <c r="LM197" s="113"/>
      <c r="LN197" s="113"/>
      <c r="LO197" s="113"/>
      <c r="LP197" s="113"/>
      <c r="LQ197" s="113"/>
      <c r="LR197" s="113"/>
      <c r="LS197" s="113"/>
      <c r="LT197" s="113"/>
      <c r="LU197" s="113"/>
      <c r="LV197" s="113"/>
      <c r="LW197" s="113"/>
      <c r="LX197" s="113"/>
      <c r="LY197" s="113"/>
      <c r="LZ197" s="113"/>
      <c r="MA197" s="113"/>
      <c r="MB197" s="113"/>
      <c r="MC197" s="113"/>
      <c r="MD197" s="113"/>
      <c r="ME197" s="113"/>
      <c r="MF197" s="113"/>
      <c r="MG197" s="113"/>
      <c r="MH197" s="113"/>
      <c r="MI197" s="113"/>
      <c r="MJ197" s="113"/>
      <c r="MK197" s="113"/>
      <c r="ML197" s="113"/>
      <c r="MM197" s="113"/>
      <c r="MN197" s="113"/>
      <c r="MO197" s="113"/>
      <c r="MP197" s="113"/>
      <c r="MQ197" s="113"/>
      <c r="MR197" s="113"/>
      <c r="MS197" s="113"/>
      <c r="MT197" s="113"/>
      <c r="MU197" s="113"/>
      <c r="MV197" s="113"/>
      <c r="MW197" s="113"/>
      <c r="MX197" s="113"/>
      <c r="MY197" s="113"/>
      <c r="MZ197" s="113"/>
      <c r="NA197" s="113"/>
      <c r="NB197" s="113"/>
      <c r="NC197" s="113"/>
      <c r="ND197" s="113"/>
      <c r="NE197" s="113"/>
      <c r="NF197" s="113"/>
      <c r="NG197" s="113"/>
      <c r="NH197" s="113"/>
      <c r="NI197" s="113"/>
      <c r="NJ197" s="113"/>
      <c r="NK197" s="113"/>
      <c r="NL197" s="113"/>
      <c r="NM197" s="113"/>
      <c r="NN197" s="113"/>
      <c r="NO197" s="113"/>
      <c r="NP197" s="113"/>
      <c r="NQ197" s="113"/>
      <c r="NR197" s="113"/>
      <c r="NS197" s="113"/>
      <c r="NT197" s="113"/>
      <c r="NU197" s="113"/>
      <c r="NV197" s="113"/>
      <c r="NW197" s="113"/>
      <c r="NX197" s="113"/>
      <c r="NY197" s="113"/>
      <c r="NZ197" s="113"/>
      <c r="OA197" s="113"/>
      <c r="OB197" s="113"/>
      <c r="OC197" s="113"/>
      <c r="OD197" s="113"/>
      <c r="OE197" s="113"/>
      <c r="OF197" s="113"/>
      <c r="OG197" s="113"/>
      <c r="OH197" s="113"/>
      <c r="OI197" s="113"/>
      <c r="OJ197" s="113"/>
      <c r="OK197" s="113"/>
      <c r="OL197" s="113"/>
      <c r="OM197" s="113"/>
      <c r="ON197" s="113"/>
      <c r="OO197" s="113"/>
      <c r="OP197" s="113"/>
      <c r="OQ197" s="113"/>
      <c r="OR197" s="113"/>
      <c r="OS197" s="113"/>
      <c r="OT197" s="113"/>
      <c r="OU197" s="113"/>
      <c r="OV197" s="113"/>
      <c r="OW197" s="113"/>
      <c r="OX197" s="113"/>
      <c r="OY197" s="113"/>
      <c r="OZ197" s="113"/>
      <c r="PA197" s="113"/>
      <c r="PB197" s="113"/>
      <c r="PC197" s="113"/>
      <c r="PD197" s="113"/>
      <c r="PE197" s="113"/>
      <c r="PF197" s="113"/>
      <c r="PG197" s="113"/>
      <c r="PH197" s="113"/>
      <c r="PI197" s="113"/>
      <c r="PJ197" s="113"/>
      <c r="PK197" s="113"/>
      <c r="PL197" s="113"/>
      <c r="PM197" s="113"/>
      <c r="PN197" s="113"/>
      <c r="PO197" s="113"/>
      <c r="PP197" s="113"/>
      <c r="PQ197" s="113"/>
      <c r="PR197" s="113"/>
      <c r="PS197" s="113"/>
      <c r="PT197" s="113"/>
      <c r="PU197" s="113"/>
      <c r="PV197" s="113"/>
      <c r="PW197" s="113"/>
      <c r="PX197" s="113"/>
      <c r="PY197" s="113"/>
      <c r="PZ197" s="113"/>
      <c r="QA197" s="113"/>
      <c r="QB197" s="113"/>
      <c r="QC197" s="113"/>
      <c r="QD197" s="113"/>
      <c r="QE197" s="113"/>
      <c r="QF197" s="113"/>
      <c r="QG197" s="113"/>
      <c r="QH197" s="113"/>
      <c r="QI197" s="113"/>
      <c r="QJ197" s="113"/>
      <c r="QK197" s="113"/>
      <c r="QL197" s="113"/>
      <c r="QM197" s="113"/>
      <c r="QN197" s="113"/>
      <c r="QO197" s="113"/>
      <c r="QP197" s="113"/>
      <c r="QQ197" s="113"/>
      <c r="QR197" s="113"/>
      <c r="QS197" s="113"/>
      <c r="QT197" s="113"/>
      <c r="QU197" s="113"/>
      <c r="QV197" s="113"/>
      <c r="QW197" s="113"/>
      <c r="QX197" s="113"/>
      <c r="QY197" s="113"/>
      <c r="QZ197" s="113"/>
      <c r="RA197" s="113"/>
      <c r="RB197" s="113"/>
      <c r="RC197" s="113"/>
      <c r="RD197" s="113"/>
      <c r="RE197" s="113"/>
      <c r="RF197" s="113"/>
      <c r="RG197" s="113"/>
      <c r="RH197" s="113"/>
      <c r="RI197" s="113"/>
      <c r="RJ197" s="113"/>
      <c r="RK197" s="113"/>
      <c r="RL197" s="113"/>
      <c r="RM197" s="113"/>
      <c r="RN197" s="113"/>
      <c r="RO197" s="113"/>
      <c r="RP197" s="113"/>
      <c r="RQ197" s="113"/>
      <c r="RR197" s="113"/>
      <c r="RS197" s="113"/>
      <c r="RT197" s="113"/>
      <c r="RU197" s="113"/>
      <c r="RV197" s="113"/>
      <c r="RW197" s="113"/>
      <c r="RX197" s="113"/>
      <c r="RY197" s="113"/>
      <c r="RZ197" s="113"/>
      <c r="SA197" s="113"/>
      <c r="SB197" s="113"/>
      <c r="SC197" s="113"/>
      <c r="SD197" s="113"/>
      <c r="SE197" s="113"/>
      <c r="SF197" s="113"/>
      <c r="SG197" s="113"/>
      <c r="SH197" s="113"/>
      <c r="SI197" s="113"/>
      <c r="SJ197" s="113"/>
      <c r="SK197" s="113"/>
      <c r="SL197" s="113"/>
      <c r="SM197" s="113"/>
      <c r="SN197" s="113"/>
      <c r="SO197" s="113"/>
      <c r="SP197" s="113"/>
      <c r="SQ197" s="113"/>
      <c r="SR197" s="113"/>
      <c r="SS197" s="113"/>
      <c r="ST197" s="113"/>
      <c r="SU197" s="113"/>
      <c r="SV197" s="113"/>
      <c r="SW197" s="113"/>
      <c r="SX197" s="113"/>
      <c r="SY197" s="113"/>
      <c r="SZ197" s="113"/>
      <c r="TA197" s="113"/>
      <c r="TB197" s="113"/>
      <c r="TC197" s="113"/>
      <c r="TD197" s="113"/>
      <c r="TE197" s="113"/>
      <c r="TF197" s="113"/>
      <c r="TG197" s="113"/>
      <c r="TH197" s="113"/>
      <c r="TI197" s="113"/>
      <c r="TJ197" s="113"/>
      <c r="TK197" s="113"/>
      <c r="TL197" s="113"/>
      <c r="TM197" s="113"/>
      <c r="TN197" s="113"/>
      <c r="TO197" s="113"/>
      <c r="TP197" s="113"/>
      <c r="TQ197" s="113"/>
      <c r="TR197" s="113"/>
      <c r="TS197" s="113"/>
      <c r="TT197" s="113"/>
      <c r="TU197" s="113"/>
      <c r="TV197" s="113"/>
      <c r="TW197" s="113"/>
      <c r="TX197" s="113"/>
      <c r="TY197" s="113"/>
      <c r="TZ197" s="113"/>
      <c r="UA197" s="113"/>
      <c r="UB197" s="113"/>
      <c r="UC197" s="113"/>
      <c r="UD197" s="113"/>
      <c r="UE197" s="113"/>
      <c r="UF197" s="113"/>
      <c r="UG197" s="113"/>
      <c r="UH197" s="113"/>
      <c r="UI197" s="113"/>
      <c r="UJ197" s="113"/>
      <c r="UK197" s="113"/>
      <c r="UL197" s="113"/>
      <c r="UM197" s="113"/>
      <c r="UN197" s="113"/>
      <c r="UO197" s="113"/>
      <c r="UP197" s="113"/>
      <c r="UQ197" s="113"/>
      <c r="UR197" s="113"/>
      <c r="US197" s="113"/>
      <c r="UT197" s="113"/>
      <c r="UU197" s="113"/>
      <c r="UV197" s="113"/>
      <c r="UW197" s="113"/>
      <c r="UX197" s="113"/>
      <c r="UY197" s="113"/>
      <c r="UZ197" s="113"/>
      <c r="VA197" s="113"/>
      <c r="VB197" s="113"/>
      <c r="VC197" s="113"/>
      <c r="VD197" s="113"/>
      <c r="VE197" s="113"/>
      <c r="VF197" s="113"/>
      <c r="VG197" s="113"/>
      <c r="VH197" s="113"/>
      <c r="VI197" s="113"/>
      <c r="VJ197" s="113"/>
      <c r="VK197" s="113"/>
      <c r="VL197" s="113"/>
      <c r="VM197" s="113"/>
      <c r="VN197" s="113"/>
      <c r="VO197" s="113"/>
      <c r="VP197" s="113"/>
      <c r="VQ197" s="113"/>
      <c r="VR197" s="113"/>
      <c r="VS197" s="113"/>
      <c r="VT197" s="113"/>
      <c r="VU197" s="113"/>
      <c r="VV197" s="113"/>
      <c r="VW197" s="113"/>
      <c r="VX197" s="113"/>
      <c r="VY197" s="113"/>
      <c r="VZ197" s="113"/>
      <c r="WA197" s="113"/>
      <c r="WB197" s="113"/>
      <c r="WC197" s="113"/>
      <c r="WD197" s="113"/>
      <c r="WE197" s="113"/>
      <c r="WF197" s="113"/>
      <c r="WG197" s="113"/>
      <c r="WH197" s="113"/>
      <c r="WI197" s="113"/>
      <c r="WJ197" s="113"/>
      <c r="WK197" s="113"/>
      <c r="WL197" s="113"/>
      <c r="WM197" s="113"/>
      <c r="WN197" s="113"/>
      <c r="WO197" s="113"/>
      <c r="WP197" s="113"/>
      <c r="WQ197" s="113"/>
      <c r="WR197" s="113"/>
      <c r="WS197" s="113"/>
      <c r="WT197" s="113"/>
      <c r="WU197" s="113"/>
      <c r="WV197" s="113"/>
      <c r="WW197" s="113"/>
      <c r="WX197" s="113"/>
      <c r="WY197" s="113"/>
      <c r="WZ197" s="113"/>
      <c r="XA197" s="113"/>
      <c r="XB197" s="113"/>
      <c r="XC197" s="113"/>
      <c r="XD197" s="113"/>
      <c r="XE197" s="113"/>
      <c r="XF197" s="113"/>
      <c r="XG197" s="113"/>
      <c r="XH197" s="113"/>
      <c r="XI197" s="113"/>
      <c r="XJ197" s="113"/>
      <c r="XK197" s="113"/>
      <c r="XL197" s="113"/>
      <c r="XM197" s="113"/>
      <c r="XN197" s="113"/>
      <c r="XO197" s="113"/>
      <c r="XP197" s="113"/>
      <c r="XQ197" s="113"/>
      <c r="XR197" s="113"/>
      <c r="XS197" s="113"/>
      <c r="XT197" s="113"/>
      <c r="XU197" s="113"/>
      <c r="XV197" s="113"/>
      <c r="XW197" s="113"/>
      <c r="XX197" s="113"/>
      <c r="XY197" s="113"/>
      <c r="XZ197" s="113"/>
      <c r="YA197" s="113"/>
      <c r="YB197" s="113"/>
      <c r="YC197" s="113"/>
      <c r="YD197" s="113"/>
      <c r="YE197" s="113"/>
      <c r="YF197" s="113"/>
      <c r="YG197" s="113"/>
      <c r="YH197" s="113"/>
      <c r="YI197" s="113"/>
      <c r="YJ197" s="113"/>
      <c r="YK197" s="113"/>
      <c r="YL197" s="113"/>
      <c r="YM197" s="113"/>
      <c r="YN197" s="113"/>
      <c r="YO197" s="113"/>
      <c r="YP197" s="113"/>
      <c r="YQ197" s="113"/>
      <c r="YR197" s="113"/>
      <c r="YS197" s="113"/>
      <c r="YT197" s="113"/>
      <c r="YU197" s="113"/>
      <c r="YV197" s="113"/>
      <c r="YW197" s="113"/>
      <c r="YX197" s="113"/>
      <c r="YY197" s="113"/>
      <c r="YZ197" s="113"/>
      <c r="ZA197" s="113"/>
      <c r="ZB197" s="113"/>
      <c r="ZC197" s="113"/>
      <c r="ZD197" s="113"/>
      <c r="ZE197" s="113"/>
      <c r="ZF197" s="113"/>
      <c r="ZG197" s="113"/>
      <c r="ZH197" s="113"/>
      <c r="ZI197" s="113"/>
      <c r="ZJ197" s="113"/>
      <c r="ZK197" s="113"/>
      <c r="ZL197" s="113"/>
      <c r="ZM197" s="113"/>
      <c r="ZN197" s="113"/>
      <c r="ZO197" s="113"/>
      <c r="ZP197" s="113"/>
      <c r="ZQ197" s="113"/>
      <c r="ZR197" s="113"/>
      <c r="ZS197" s="113"/>
      <c r="ZT197" s="113"/>
      <c r="ZU197" s="113"/>
      <c r="ZV197" s="113"/>
      <c r="ZW197" s="113"/>
      <c r="ZX197" s="113"/>
      <c r="ZY197" s="113"/>
      <c r="ZZ197" s="113"/>
      <c r="AAA197" s="113"/>
      <c r="AAB197" s="113"/>
      <c r="AAC197" s="113"/>
      <c r="AAD197" s="113"/>
      <c r="AAE197" s="113"/>
      <c r="AAF197" s="113"/>
      <c r="AAG197" s="113"/>
      <c r="AAH197" s="113"/>
      <c r="AAI197" s="113"/>
      <c r="AAJ197" s="113"/>
      <c r="AAK197" s="113"/>
      <c r="AAL197" s="113"/>
      <c r="AAM197" s="113"/>
      <c r="AAN197" s="113"/>
      <c r="AAO197" s="113"/>
      <c r="AAP197" s="113"/>
      <c r="AAQ197" s="113"/>
      <c r="AAR197" s="113"/>
      <c r="AAS197" s="113"/>
      <c r="AAT197" s="113"/>
      <c r="AAU197" s="113"/>
      <c r="AAV197" s="113"/>
      <c r="AAW197" s="113"/>
      <c r="AAX197" s="113"/>
      <c r="AAY197" s="113"/>
      <c r="AAZ197" s="113"/>
      <c r="ABA197" s="113"/>
      <c r="ABB197" s="113"/>
      <c r="ABC197" s="113"/>
      <c r="ABD197" s="113"/>
      <c r="ABE197" s="113"/>
      <c r="ABF197" s="113"/>
      <c r="ABG197" s="113"/>
      <c r="ABH197" s="113"/>
      <c r="ABI197" s="113"/>
      <c r="ABJ197" s="113"/>
      <c r="ABK197" s="113"/>
      <c r="ABL197" s="113"/>
      <c r="ABM197" s="113"/>
      <c r="ABN197" s="113"/>
      <c r="ABO197" s="113"/>
      <c r="ABP197" s="113"/>
      <c r="ABQ197" s="113"/>
      <c r="ABR197" s="113"/>
      <c r="ABS197" s="113"/>
      <c r="ABT197" s="113"/>
      <c r="ABU197" s="113"/>
      <c r="ABV197" s="113"/>
      <c r="ABW197" s="113"/>
      <c r="ABX197" s="113"/>
      <c r="ABY197" s="113"/>
      <c r="ABZ197" s="113"/>
      <c r="ACA197" s="113"/>
      <c r="ACB197" s="113"/>
      <c r="ACC197" s="113"/>
      <c r="ACD197" s="113"/>
      <c r="ACE197" s="113"/>
      <c r="ACF197" s="113"/>
      <c r="ACG197" s="113"/>
      <c r="ACH197" s="113"/>
      <c r="ACI197" s="113"/>
      <c r="ACJ197" s="113"/>
      <c r="ACK197" s="113"/>
      <c r="ACL197" s="113"/>
      <c r="ACM197" s="113"/>
      <c r="ACN197" s="113"/>
      <c r="ACO197" s="113"/>
      <c r="ACP197" s="113"/>
      <c r="ACQ197" s="113"/>
      <c r="ACR197" s="113"/>
      <c r="ACS197" s="113"/>
      <c r="ACT197" s="113"/>
      <c r="ACU197" s="113"/>
      <c r="ACV197" s="113"/>
      <c r="ACW197" s="113"/>
      <c r="ACX197" s="113"/>
      <c r="ACY197" s="113"/>
      <c r="ACZ197" s="113"/>
      <c r="ADA197" s="113"/>
      <c r="ADB197" s="113"/>
      <c r="ADC197" s="113"/>
      <c r="ADD197" s="113"/>
      <c r="ADE197" s="113"/>
      <c r="ADF197" s="113"/>
      <c r="ADG197" s="113"/>
      <c r="ADH197" s="113"/>
      <c r="ADI197" s="113"/>
      <c r="ADJ197" s="113"/>
      <c r="ADK197" s="113"/>
      <c r="ADL197" s="113"/>
      <c r="ADM197" s="113"/>
      <c r="ADN197" s="113"/>
      <c r="ADO197" s="113"/>
      <c r="ADP197" s="113"/>
      <c r="ADQ197" s="113"/>
      <c r="ADR197" s="113"/>
      <c r="ADS197" s="113"/>
      <c r="ADT197" s="113"/>
      <c r="ADU197" s="113"/>
      <c r="ADV197" s="113"/>
      <c r="ADW197" s="113"/>
      <c r="ADX197" s="113"/>
      <c r="ADY197" s="113"/>
      <c r="ADZ197" s="113"/>
      <c r="AEA197" s="113"/>
      <c r="AEB197" s="113"/>
      <c r="AEC197" s="113"/>
      <c r="AED197" s="113"/>
      <c r="AEE197" s="113"/>
      <c r="AEF197" s="113"/>
      <c r="AEG197" s="113"/>
      <c r="AEH197" s="113"/>
      <c r="AEI197" s="113"/>
      <c r="AEJ197" s="113"/>
      <c r="AEK197" s="113"/>
      <c r="AEL197" s="113"/>
      <c r="AEM197" s="113"/>
      <c r="AEN197" s="113"/>
      <c r="AEO197" s="113"/>
      <c r="AEP197" s="113"/>
      <c r="AEQ197" s="113"/>
      <c r="AER197" s="113"/>
      <c r="AES197" s="113"/>
      <c r="AET197" s="113"/>
      <c r="AEU197" s="113"/>
      <c r="AEV197" s="113"/>
      <c r="AEW197" s="113"/>
      <c r="AEX197" s="113"/>
      <c r="AEY197" s="113"/>
      <c r="AEZ197" s="113"/>
      <c r="AFA197" s="113"/>
      <c r="AFB197" s="113"/>
      <c r="AFC197" s="113"/>
      <c r="AFD197" s="113"/>
      <c r="AFE197" s="113"/>
      <c r="AFF197" s="113"/>
      <c r="AFG197" s="113"/>
      <c r="AFH197" s="113"/>
      <c r="AFI197" s="113"/>
      <c r="AFJ197" s="113"/>
      <c r="AFK197" s="113"/>
      <c r="AFL197" s="113"/>
      <c r="AFM197" s="113"/>
      <c r="AFN197" s="113"/>
      <c r="AFO197" s="113"/>
      <c r="AFP197" s="113"/>
      <c r="AFQ197" s="113"/>
      <c r="AFR197" s="113"/>
      <c r="AFS197" s="113"/>
      <c r="AFT197" s="113"/>
      <c r="AFU197" s="113"/>
      <c r="AFV197" s="113"/>
      <c r="AFW197" s="113"/>
      <c r="AFX197" s="113"/>
      <c r="AFY197" s="113"/>
      <c r="AFZ197" s="113"/>
      <c r="AGA197" s="113"/>
      <c r="AGB197" s="113"/>
      <c r="AGC197" s="113"/>
      <c r="AGD197" s="113"/>
      <c r="AGE197" s="113"/>
      <c r="AGF197" s="113"/>
      <c r="AGG197" s="113"/>
      <c r="AGH197" s="113"/>
      <c r="AGI197" s="113"/>
      <c r="AGJ197" s="113"/>
      <c r="AGK197" s="113"/>
      <c r="AGL197" s="113"/>
      <c r="AGM197" s="113"/>
      <c r="AGN197" s="113"/>
      <c r="AGO197" s="113"/>
      <c r="AGP197" s="113"/>
      <c r="AGQ197" s="113"/>
      <c r="AGR197" s="113"/>
      <c r="AGS197" s="113"/>
      <c r="AGT197" s="113"/>
      <c r="AGU197" s="113"/>
      <c r="AGV197" s="113"/>
      <c r="AGW197" s="113"/>
      <c r="AGX197" s="113"/>
      <c r="AGY197" s="113"/>
      <c r="AGZ197" s="113"/>
      <c r="AHA197" s="113"/>
      <c r="AHB197" s="113"/>
      <c r="AHC197" s="113"/>
      <c r="AHD197" s="113"/>
      <c r="AHE197" s="113"/>
      <c r="AHF197" s="113"/>
      <c r="AHG197" s="113"/>
      <c r="AHH197" s="113"/>
      <c r="AHI197" s="113"/>
      <c r="AHJ197" s="113"/>
      <c r="AHK197" s="113"/>
      <c r="AHL197" s="113"/>
      <c r="AHM197" s="113"/>
      <c r="AHN197" s="113"/>
      <c r="AHO197" s="113"/>
      <c r="AHP197" s="113"/>
      <c r="AHQ197" s="113"/>
      <c r="AHR197" s="113"/>
      <c r="AHS197" s="113"/>
      <c r="AHT197" s="113"/>
      <c r="AHU197" s="113"/>
      <c r="AHV197" s="113"/>
      <c r="AHW197" s="113"/>
      <c r="AHX197" s="113"/>
      <c r="AHY197" s="113"/>
      <c r="AHZ197" s="113"/>
      <c r="AIA197" s="113"/>
      <c r="AIB197" s="113"/>
      <c r="AIC197" s="113"/>
      <c r="AID197" s="113"/>
      <c r="AIE197" s="113"/>
      <c r="AIF197" s="113"/>
      <c r="AIG197" s="113"/>
      <c r="AIH197" s="113"/>
      <c r="AII197" s="113"/>
      <c r="AIJ197" s="113"/>
      <c r="AIK197" s="113"/>
      <c r="AIL197" s="113"/>
      <c r="AIM197" s="113"/>
      <c r="AIN197" s="113"/>
      <c r="AIO197" s="113"/>
      <c r="AIP197" s="113"/>
      <c r="AIQ197" s="113"/>
      <c r="AIR197" s="113"/>
      <c r="AIS197" s="113"/>
      <c r="AIT197" s="113"/>
      <c r="AIU197" s="113"/>
      <c r="AIV197" s="113"/>
      <c r="AIW197" s="113"/>
      <c r="AIX197" s="113"/>
      <c r="AIY197" s="113"/>
      <c r="AIZ197" s="113"/>
      <c r="AJA197" s="113"/>
      <c r="AJB197" s="113"/>
      <c r="AJC197" s="113"/>
      <c r="AJD197" s="113"/>
      <c r="AJE197" s="113"/>
      <c r="AJF197" s="113"/>
      <c r="AJG197" s="113"/>
      <c r="AJH197" s="113"/>
      <c r="AJI197" s="113"/>
      <c r="AJJ197" s="113"/>
      <c r="AJK197" s="113"/>
      <c r="AJL197" s="113"/>
      <c r="AJM197" s="113"/>
      <c r="AJN197" s="113"/>
      <c r="AJO197" s="113"/>
      <c r="AJP197" s="113"/>
      <c r="AJQ197" s="113"/>
      <c r="AJR197" s="113"/>
      <c r="AJS197" s="113"/>
      <c r="AJT197" s="113"/>
      <c r="AJU197" s="113"/>
      <c r="AJV197" s="113"/>
      <c r="AJW197" s="113"/>
      <c r="AJX197" s="113"/>
      <c r="AJY197" s="113"/>
      <c r="AJZ197" s="113"/>
      <c r="AKA197" s="113"/>
      <c r="AKB197" s="113"/>
      <c r="AKC197" s="113"/>
      <c r="AKD197" s="113"/>
      <c r="AKE197" s="113"/>
      <c r="AKF197" s="113"/>
      <c r="AKG197" s="113"/>
      <c r="AKH197" s="113"/>
      <c r="AKI197" s="113"/>
      <c r="AKJ197" s="113"/>
      <c r="AKK197" s="113"/>
      <c r="AKL197" s="113"/>
      <c r="AKM197" s="113"/>
      <c r="AKN197" s="113"/>
      <c r="AKO197" s="113"/>
      <c r="AKP197" s="113"/>
      <c r="AKQ197" s="113"/>
      <c r="AKR197" s="113"/>
      <c r="AKS197" s="113"/>
      <c r="AKT197" s="113"/>
      <c r="AKU197" s="113"/>
      <c r="AKV197" s="113"/>
      <c r="AKW197" s="113"/>
      <c r="AKX197" s="113"/>
      <c r="AKY197" s="113"/>
      <c r="AKZ197" s="113"/>
      <c r="ALA197" s="113"/>
      <c r="ALB197" s="113"/>
      <c r="ALC197" s="113"/>
      <c r="ALD197" s="113"/>
      <c r="ALE197" s="113"/>
      <c r="ALF197" s="113"/>
      <c r="ALG197" s="113"/>
      <c r="ALH197" s="113"/>
      <c r="ALI197" s="113"/>
      <c r="ALJ197" s="113"/>
      <c r="ALK197" s="113"/>
      <c r="ALL197" s="113"/>
      <c r="ALM197" s="113"/>
      <c r="ALN197" s="113"/>
      <c r="ALO197" s="113"/>
      <c r="ALP197" s="113"/>
      <c r="ALQ197" s="113"/>
      <c r="ALR197" s="113"/>
      <c r="ALS197" s="113"/>
      <c r="ALT197" s="113"/>
      <c r="ALU197" s="113"/>
      <c r="ALV197" s="113"/>
      <c r="ALW197" s="113"/>
      <c r="ALX197" s="113"/>
      <c r="ALY197" s="113"/>
      <c r="ALZ197" s="113"/>
      <c r="AMA197" s="113"/>
      <c r="AMB197" s="113"/>
      <c r="AMC197" s="113"/>
      <c r="AMD197" s="113"/>
      <c r="AME197" s="113"/>
      <c r="AMF197" s="113"/>
      <c r="AMG197" s="113"/>
      <c r="AMH197" s="113"/>
      <c r="AMI197" s="113"/>
      <c r="AMJ197" s="113"/>
      <c r="AMK197" s="113"/>
      <c r="AML197" s="113"/>
      <c r="AMM197" s="113"/>
      <c r="AMN197" s="113"/>
      <c r="AMO197" s="113"/>
      <c r="AMP197" s="113"/>
      <c r="AMQ197" s="113"/>
      <c r="AMR197" s="113"/>
      <c r="AMS197" s="113"/>
      <c r="AMT197" s="113"/>
      <c r="AMU197" s="113"/>
      <c r="AMV197" s="113"/>
      <c r="AMW197" s="113"/>
      <c r="AMX197" s="113"/>
      <c r="AMY197" s="113"/>
      <c r="AMZ197" s="113"/>
      <c r="ANA197" s="113"/>
      <c r="ANB197" s="113"/>
      <c r="ANC197" s="113"/>
      <c r="AND197" s="113"/>
      <c r="ANE197" s="113"/>
      <c r="ANF197" s="113"/>
      <c r="ANG197" s="113"/>
      <c r="ANH197" s="113"/>
      <c r="ANI197" s="113"/>
      <c r="ANJ197" s="113"/>
      <c r="ANK197" s="113"/>
      <c r="ANL197" s="113"/>
      <c r="ANM197" s="113"/>
      <c r="ANN197" s="113"/>
      <c r="ANO197" s="113"/>
      <c r="ANP197" s="113"/>
      <c r="ANQ197" s="113"/>
      <c r="ANR197" s="113"/>
      <c r="ANS197" s="113"/>
      <c r="ANT197" s="113"/>
      <c r="ANU197" s="113"/>
      <c r="ANV197" s="113"/>
      <c r="ANW197" s="113"/>
      <c r="ANX197" s="113"/>
      <c r="ANY197" s="113"/>
      <c r="ANZ197" s="113"/>
      <c r="AOA197" s="113"/>
      <c r="AOB197" s="113"/>
      <c r="AOC197" s="113"/>
      <c r="AOD197" s="113"/>
      <c r="AOE197" s="113"/>
      <c r="AOF197" s="113"/>
      <c r="AOG197" s="113"/>
      <c r="AOH197" s="113"/>
      <c r="AOI197" s="113"/>
      <c r="AOJ197" s="113"/>
      <c r="AOK197" s="113"/>
      <c r="AOL197" s="113"/>
      <c r="AOM197" s="113"/>
      <c r="AON197" s="113"/>
      <c r="AOO197" s="113"/>
      <c r="AOP197" s="113"/>
      <c r="AOQ197" s="113"/>
      <c r="AOR197" s="113"/>
      <c r="AOS197" s="113"/>
      <c r="AOT197" s="113"/>
      <c r="AOU197" s="113"/>
      <c r="AOV197" s="113"/>
      <c r="AOW197" s="113"/>
      <c r="AOX197" s="113"/>
      <c r="AOY197" s="113"/>
      <c r="AOZ197" s="113"/>
      <c r="APA197" s="113"/>
      <c r="APB197" s="113"/>
      <c r="APC197" s="113"/>
      <c r="APD197" s="113"/>
      <c r="APE197" s="113"/>
      <c r="APF197" s="113"/>
      <c r="APG197" s="113"/>
      <c r="APH197" s="113"/>
      <c r="API197" s="113"/>
      <c r="APJ197" s="113"/>
      <c r="APK197" s="113"/>
      <c r="APL197" s="113"/>
      <c r="APM197" s="113"/>
      <c r="APN197" s="113"/>
      <c r="APO197" s="113"/>
      <c r="APP197" s="113"/>
      <c r="APQ197" s="113"/>
      <c r="APR197" s="113"/>
      <c r="APS197" s="113"/>
      <c r="APT197" s="113"/>
      <c r="APU197" s="113"/>
      <c r="APV197" s="113"/>
      <c r="APW197" s="113"/>
      <c r="APX197" s="113"/>
      <c r="APY197" s="113"/>
      <c r="APZ197" s="113"/>
      <c r="AQA197" s="113"/>
      <c r="AQB197" s="113"/>
      <c r="AQC197" s="113"/>
      <c r="AQD197" s="113"/>
      <c r="AQE197" s="113"/>
      <c r="AQF197" s="113"/>
      <c r="AQG197" s="113"/>
      <c r="AQH197" s="113"/>
      <c r="AQI197" s="113"/>
      <c r="AQJ197" s="113"/>
      <c r="AQK197" s="113"/>
      <c r="AQL197" s="113"/>
      <c r="AQM197" s="113"/>
      <c r="AQN197" s="113"/>
      <c r="AQO197" s="113"/>
      <c r="AQP197" s="113"/>
      <c r="AQQ197" s="113"/>
      <c r="AQR197" s="113"/>
      <c r="AQS197" s="113"/>
      <c r="AQT197" s="113"/>
      <c r="AQU197" s="113"/>
      <c r="AQV197" s="113"/>
      <c r="AQW197" s="113"/>
      <c r="AQX197" s="113"/>
      <c r="AQY197" s="113"/>
      <c r="AQZ197" s="113"/>
      <c r="ARA197" s="113"/>
      <c r="ARB197" s="113"/>
      <c r="ARC197" s="113"/>
      <c r="ARD197" s="113"/>
      <c r="ARE197" s="113"/>
      <c r="ARF197" s="113"/>
      <c r="ARG197" s="113"/>
      <c r="ARH197" s="113"/>
      <c r="ARI197" s="113"/>
      <c r="ARJ197" s="113"/>
      <c r="ARK197" s="113"/>
      <c r="ARL197" s="113"/>
      <c r="ARM197" s="113"/>
      <c r="ARN197" s="113"/>
      <c r="ARO197" s="113"/>
      <c r="ARP197" s="113"/>
      <c r="ARQ197" s="113"/>
      <c r="ARR197" s="113"/>
      <c r="ARS197" s="113"/>
      <c r="ART197" s="113"/>
      <c r="ARU197" s="113"/>
      <c r="ARV197" s="113"/>
      <c r="ARW197" s="113"/>
      <c r="ARX197" s="113"/>
      <c r="ARY197" s="113"/>
      <c r="ARZ197" s="113"/>
      <c r="ASA197" s="113"/>
      <c r="ASB197" s="113"/>
      <c r="ASC197" s="113"/>
      <c r="ASD197" s="113"/>
      <c r="ASE197" s="113"/>
      <c r="ASF197" s="113"/>
      <c r="ASG197" s="113"/>
      <c r="ASH197" s="113"/>
      <c r="ASI197" s="113"/>
      <c r="ASJ197" s="113"/>
      <c r="ASK197" s="113"/>
      <c r="ASL197" s="113"/>
      <c r="ASM197" s="113"/>
      <c r="ASN197" s="113"/>
      <c r="ASO197" s="113"/>
      <c r="ASP197" s="113"/>
      <c r="ASQ197" s="113"/>
      <c r="ASR197" s="113"/>
      <c r="ASS197" s="113"/>
      <c r="AST197" s="113"/>
      <c r="ASU197" s="113"/>
      <c r="ASV197" s="113"/>
      <c r="ASW197" s="113"/>
      <c r="ASX197" s="113"/>
      <c r="ASY197" s="113"/>
      <c r="ASZ197" s="113"/>
      <c r="ATA197" s="113"/>
      <c r="ATB197" s="113"/>
      <c r="ATC197" s="113"/>
      <c r="ATD197" s="113"/>
      <c r="ATE197" s="113"/>
      <c r="ATF197" s="113"/>
      <c r="ATG197" s="113"/>
      <c r="ATH197" s="113"/>
      <c r="ATI197" s="113"/>
      <c r="ATJ197" s="113"/>
      <c r="ATK197" s="113"/>
      <c r="ATL197" s="113"/>
      <c r="ATM197" s="113"/>
      <c r="ATN197" s="113"/>
      <c r="ATO197" s="113"/>
      <c r="ATP197" s="113"/>
      <c r="ATQ197" s="113"/>
      <c r="ATR197" s="113"/>
      <c r="ATS197" s="113"/>
      <c r="ATT197" s="113"/>
      <c r="ATU197" s="113"/>
      <c r="ATV197" s="113"/>
      <c r="ATW197" s="113"/>
      <c r="ATX197" s="113"/>
      <c r="ATY197" s="113"/>
      <c r="ATZ197" s="113"/>
      <c r="AUA197" s="113"/>
      <c r="AUB197" s="113"/>
      <c r="AUC197" s="113"/>
      <c r="AUD197" s="113"/>
      <c r="AUE197" s="113"/>
      <c r="AUF197" s="113"/>
      <c r="AUG197" s="113"/>
      <c r="AUH197" s="113"/>
      <c r="AUI197" s="113"/>
      <c r="AUJ197" s="113"/>
      <c r="AUK197" s="113"/>
      <c r="AUL197" s="113"/>
      <c r="AUM197" s="113"/>
      <c r="AUN197" s="113"/>
      <c r="AUO197" s="113"/>
      <c r="AUP197" s="113"/>
      <c r="AUQ197" s="113"/>
      <c r="AUR197" s="113"/>
      <c r="AUS197" s="113"/>
      <c r="AUT197" s="113"/>
      <c r="AUU197" s="113"/>
      <c r="AUV197" s="113"/>
      <c r="AUW197" s="113"/>
      <c r="AUX197" s="113"/>
      <c r="AUY197" s="113"/>
      <c r="AUZ197" s="113"/>
      <c r="AVA197" s="113"/>
      <c r="AVB197" s="113"/>
      <c r="AVC197" s="113"/>
      <c r="AVD197" s="113"/>
      <c r="AVE197" s="113"/>
      <c r="AVF197" s="113"/>
      <c r="AVG197" s="113"/>
      <c r="AVH197" s="113"/>
      <c r="AVI197" s="113"/>
      <c r="AVJ197" s="113"/>
      <c r="AVK197" s="113"/>
      <c r="AVL197" s="113"/>
      <c r="AVM197" s="113"/>
      <c r="AVN197" s="113"/>
      <c r="AVO197" s="113"/>
      <c r="AVP197" s="113"/>
      <c r="AVQ197" s="113"/>
      <c r="AVR197" s="113"/>
      <c r="AVS197" s="113"/>
      <c r="AVT197" s="113"/>
      <c r="AVU197" s="113"/>
      <c r="AVV197" s="113"/>
      <c r="AVW197" s="113"/>
      <c r="AVX197" s="113"/>
      <c r="AVY197" s="113"/>
      <c r="AVZ197" s="113"/>
      <c r="AWA197" s="113"/>
      <c r="AWB197" s="113"/>
      <c r="AWC197" s="113"/>
      <c r="AWD197" s="113"/>
      <c r="AWE197" s="113"/>
      <c r="AWF197" s="113"/>
      <c r="AWG197" s="113"/>
      <c r="AWH197" s="113"/>
      <c r="AWI197" s="113"/>
      <c r="AWJ197" s="113"/>
      <c r="AWK197" s="113"/>
      <c r="AWL197" s="113"/>
      <c r="AWM197" s="113"/>
      <c r="AWN197" s="113"/>
      <c r="AWO197" s="113"/>
      <c r="AWP197" s="113"/>
      <c r="AWQ197" s="113"/>
      <c r="AWR197" s="113"/>
      <c r="AWS197" s="113"/>
      <c r="AWT197" s="113"/>
      <c r="AWU197" s="113"/>
      <c r="AWV197" s="113"/>
      <c r="AWW197" s="113"/>
      <c r="AWX197" s="113"/>
      <c r="AWY197" s="113"/>
      <c r="AWZ197" s="113"/>
      <c r="AXA197" s="113"/>
      <c r="AXB197" s="113"/>
      <c r="AXC197" s="113"/>
      <c r="AXD197" s="113"/>
      <c r="AXE197" s="113"/>
      <c r="AXF197" s="113"/>
      <c r="AXG197" s="113"/>
      <c r="AXH197" s="113"/>
      <c r="AXI197" s="113"/>
      <c r="AXJ197" s="113"/>
      <c r="AXK197" s="113"/>
      <c r="AXL197" s="113"/>
      <c r="AXM197" s="113"/>
      <c r="AXN197" s="113"/>
      <c r="AXO197" s="113"/>
      <c r="AXP197" s="113"/>
      <c r="AXQ197" s="113"/>
      <c r="AXR197" s="113"/>
      <c r="AXS197" s="113"/>
      <c r="AXT197" s="113"/>
      <c r="AXU197" s="113"/>
      <c r="AXV197" s="113"/>
      <c r="AXW197" s="113"/>
      <c r="AXX197" s="113"/>
      <c r="AXY197" s="113"/>
      <c r="AXZ197" s="113"/>
      <c r="AYA197" s="113"/>
      <c r="AYB197" s="113"/>
      <c r="AYC197" s="113"/>
      <c r="AYD197" s="113"/>
      <c r="AYE197" s="113"/>
      <c r="AYF197" s="113"/>
      <c r="AYG197" s="113"/>
      <c r="AYH197" s="113"/>
      <c r="AYI197" s="113"/>
      <c r="AYJ197" s="113"/>
      <c r="AYK197" s="113"/>
      <c r="AYL197" s="113"/>
      <c r="AYM197" s="113"/>
      <c r="AYN197" s="113"/>
      <c r="AYO197" s="113"/>
      <c r="AYP197" s="113"/>
      <c r="AYQ197" s="113"/>
      <c r="AYR197" s="113"/>
      <c r="AYS197" s="113"/>
      <c r="AYT197" s="113"/>
      <c r="AYU197" s="113"/>
      <c r="AYV197" s="113"/>
      <c r="AYW197" s="113"/>
      <c r="AYX197" s="113"/>
      <c r="AYY197" s="113"/>
      <c r="AYZ197" s="113"/>
      <c r="AZA197" s="113"/>
      <c r="AZB197" s="113"/>
      <c r="AZC197" s="113"/>
      <c r="AZD197" s="113"/>
      <c r="AZE197" s="113"/>
      <c r="AZF197" s="113"/>
      <c r="AZG197" s="113"/>
      <c r="AZH197" s="113"/>
      <c r="AZI197" s="113"/>
      <c r="AZJ197" s="113"/>
      <c r="AZK197" s="113"/>
      <c r="AZL197" s="113"/>
      <c r="AZM197" s="113"/>
      <c r="AZN197" s="113"/>
      <c r="AZO197" s="113"/>
      <c r="AZP197" s="113"/>
      <c r="AZQ197" s="113"/>
      <c r="AZR197" s="113"/>
      <c r="AZS197" s="113"/>
      <c r="AZT197" s="113"/>
      <c r="AZU197" s="113"/>
      <c r="AZV197" s="113"/>
      <c r="AZW197" s="113"/>
      <c r="AZX197" s="113"/>
      <c r="AZY197" s="113"/>
      <c r="AZZ197" s="113"/>
      <c r="BAA197" s="113"/>
      <c r="BAB197" s="113"/>
      <c r="BAC197" s="113"/>
      <c r="BAD197" s="113"/>
      <c r="BAE197" s="113"/>
      <c r="BAF197" s="113"/>
      <c r="BAG197" s="113"/>
      <c r="BAH197" s="113"/>
      <c r="BAI197" s="113"/>
      <c r="BAJ197" s="113"/>
      <c r="BAK197" s="113"/>
      <c r="BAL197" s="113"/>
      <c r="BAM197" s="113"/>
      <c r="BAN197" s="113"/>
      <c r="BAO197" s="113"/>
      <c r="BAP197" s="113"/>
      <c r="BAQ197" s="113"/>
      <c r="BAR197" s="113"/>
      <c r="BAS197" s="113"/>
      <c r="BAT197" s="113"/>
      <c r="BAU197" s="113"/>
      <c r="BAV197" s="113"/>
      <c r="BAW197" s="113"/>
      <c r="BAX197" s="113"/>
      <c r="BAY197" s="113"/>
      <c r="BAZ197" s="113"/>
      <c r="BBA197" s="113"/>
      <c r="BBB197" s="113"/>
      <c r="BBC197" s="113"/>
      <c r="BBD197" s="113"/>
      <c r="BBE197" s="113"/>
      <c r="BBF197" s="113"/>
      <c r="BBG197" s="113"/>
      <c r="BBH197" s="113"/>
      <c r="BBI197" s="113"/>
      <c r="BBJ197" s="113"/>
      <c r="BBK197" s="113"/>
      <c r="BBL197" s="113"/>
      <c r="BBM197" s="113"/>
      <c r="BBN197" s="113"/>
      <c r="BBO197" s="113"/>
      <c r="BBP197" s="113"/>
      <c r="BBQ197" s="113"/>
      <c r="BBR197" s="113"/>
      <c r="BBS197" s="113"/>
      <c r="BBT197" s="113"/>
      <c r="BBU197" s="113"/>
      <c r="BBV197" s="113"/>
      <c r="BBW197" s="113"/>
      <c r="BBX197" s="113"/>
      <c r="BBY197" s="113"/>
      <c r="BBZ197" s="113"/>
      <c r="BCA197" s="113"/>
      <c r="BCB197" s="113"/>
      <c r="BCC197" s="113"/>
      <c r="BCD197" s="113"/>
      <c r="BCE197" s="113"/>
      <c r="BCF197" s="113"/>
      <c r="BCG197" s="113"/>
      <c r="BCH197" s="113"/>
      <c r="BCI197" s="113"/>
      <c r="BCJ197" s="113"/>
      <c r="BCK197" s="113"/>
      <c r="BCL197" s="113"/>
      <c r="BCM197" s="113"/>
      <c r="BCN197" s="113"/>
      <c r="BCO197" s="113"/>
      <c r="BCP197" s="113"/>
      <c r="BCQ197" s="113"/>
      <c r="BCR197" s="113"/>
      <c r="BCS197" s="113"/>
      <c r="BCT197" s="113"/>
      <c r="BCU197" s="113"/>
      <c r="BCV197" s="113"/>
      <c r="BCW197" s="113"/>
      <c r="BCX197" s="113"/>
      <c r="BCY197" s="113"/>
      <c r="BCZ197" s="113"/>
      <c r="BDA197" s="113"/>
      <c r="BDB197" s="113"/>
      <c r="BDC197" s="113"/>
      <c r="BDD197" s="113"/>
      <c r="BDE197" s="113"/>
      <c r="BDF197" s="113"/>
      <c r="BDG197" s="113"/>
      <c r="BDH197" s="113"/>
      <c r="BDI197" s="113"/>
      <c r="BDJ197" s="113"/>
      <c r="BDK197" s="113"/>
      <c r="BDL197" s="113"/>
      <c r="BDM197" s="113"/>
      <c r="BDN197" s="113"/>
      <c r="BDO197" s="113"/>
      <c r="BDP197" s="113"/>
      <c r="BDQ197" s="113"/>
      <c r="BDR197" s="113"/>
      <c r="BDS197" s="113"/>
      <c r="BDT197" s="113"/>
      <c r="BDU197" s="113"/>
      <c r="BDV197" s="113"/>
      <c r="BDW197" s="113"/>
      <c r="BDX197" s="113"/>
      <c r="BDY197" s="113"/>
      <c r="BDZ197" s="113"/>
      <c r="BEA197" s="113"/>
      <c r="BEB197" s="113"/>
      <c r="BEC197" s="113"/>
      <c r="BED197" s="113"/>
      <c r="BEE197" s="113"/>
      <c r="BEF197" s="113"/>
      <c r="BEG197" s="113"/>
      <c r="BEH197" s="113"/>
      <c r="BEI197" s="113"/>
      <c r="BEJ197" s="113"/>
      <c r="BEK197" s="113"/>
      <c r="BEL197" s="113"/>
      <c r="BEM197" s="113"/>
      <c r="BEN197" s="113"/>
      <c r="BEO197" s="113"/>
      <c r="BEP197" s="113"/>
      <c r="BEQ197" s="113"/>
      <c r="BER197" s="113"/>
      <c r="BES197" s="113"/>
      <c r="BET197" s="113"/>
      <c r="BEU197" s="113"/>
      <c r="BEV197" s="113"/>
      <c r="BEW197" s="113"/>
      <c r="BEX197" s="113"/>
      <c r="BEY197" s="113"/>
      <c r="BEZ197" s="113"/>
      <c r="BFA197" s="113"/>
      <c r="BFB197" s="113"/>
      <c r="BFC197" s="113"/>
      <c r="BFD197" s="113"/>
      <c r="BFE197" s="113"/>
      <c r="BFF197" s="113"/>
      <c r="BFG197" s="113"/>
      <c r="BFH197" s="113"/>
      <c r="BFI197" s="113"/>
      <c r="BFJ197" s="113"/>
      <c r="BFK197" s="113"/>
      <c r="BFL197" s="113"/>
      <c r="BFM197" s="113"/>
      <c r="BFN197" s="113"/>
      <c r="BFO197" s="113"/>
      <c r="BFP197" s="113"/>
      <c r="BFQ197" s="113"/>
      <c r="BFR197" s="113"/>
      <c r="BFS197" s="113"/>
      <c r="BFT197" s="113"/>
      <c r="BFU197" s="113"/>
      <c r="BFV197" s="113"/>
      <c r="BFW197" s="113"/>
      <c r="BFX197" s="113"/>
      <c r="BFY197" s="113"/>
      <c r="BFZ197" s="113"/>
      <c r="BGA197" s="113"/>
      <c r="BGB197" s="113"/>
      <c r="BGC197" s="113"/>
      <c r="BGD197" s="113"/>
      <c r="BGE197" s="113"/>
      <c r="BGF197" s="113"/>
      <c r="BGG197" s="113"/>
      <c r="BGH197" s="113"/>
      <c r="BGI197" s="113"/>
      <c r="BGJ197" s="113"/>
      <c r="BGK197" s="113"/>
      <c r="BGL197" s="113"/>
      <c r="BGM197" s="113"/>
      <c r="BGN197" s="113"/>
      <c r="BGO197" s="113"/>
      <c r="BGP197" s="113"/>
      <c r="BGQ197" s="113"/>
      <c r="BGR197" s="113"/>
      <c r="BGS197" s="113"/>
      <c r="BGT197" s="113"/>
      <c r="BGU197" s="113"/>
      <c r="BGV197" s="113"/>
      <c r="BGW197" s="113"/>
      <c r="BGX197" s="113"/>
      <c r="BGY197" s="113"/>
      <c r="BGZ197" s="113"/>
      <c r="BHA197" s="113"/>
      <c r="BHB197" s="113"/>
      <c r="BHC197" s="113"/>
      <c r="BHD197" s="113"/>
      <c r="BHE197" s="113"/>
      <c r="BHF197" s="113"/>
      <c r="BHG197" s="113"/>
      <c r="BHH197" s="113"/>
      <c r="BHI197" s="113"/>
      <c r="BHJ197" s="113"/>
      <c r="BHK197" s="113"/>
      <c r="BHL197" s="113"/>
      <c r="BHM197" s="113"/>
      <c r="BHN197" s="113"/>
      <c r="BHO197" s="113"/>
      <c r="BHP197" s="113"/>
      <c r="BHQ197" s="113"/>
      <c r="BHR197" s="113"/>
      <c r="BHS197" s="113"/>
      <c r="BHT197" s="113"/>
      <c r="BHU197" s="113"/>
      <c r="BHV197" s="113"/>
      <c r="BHW197" s="113"/>
      <c r="BHX197" s="113"/>
      <c r="BHY197" s="113"/>
      <c r="BHZ197" s="113"/>
      <c r="BIA197" s="113"/>
      <c r="BIB197" s="113"/>
      <c r="BIC197" s="113"/>
      <c r="BID197" s="113"/>
      <c r="BIE197" s="113"/>
      <c r="BIF197" s="113"/>
      <c r="BIG197" s="113"/>
      <c r="BIH197" s="113"/>
      <c r="BII197" s="113"/>
      <c r="BIJ197" s="113"/>
      <c r="BIK197" s="113"/>
      <c r="BIL197" s="113"/>
      <c r="BIM197" s="113"/>
      <c r="BIN197" s="113"/>
      <c r="BIO197" s="113"/>
      <c r="BIP197" s="113"/>
      <c r="BIQ197" s="113"/>
      <c r="BIR197" s="113"/>
      <c r="BIS197" s="113"/>
      <c r="BIT197" s="113"/>
      <c r="BIU197" s="113"/>
      <c r="BIV197" s="113"/>
      <c r="BIW197" s="113"/>
      <c r="BIX197" s="113"/>
      <c r="BIY197" s="113"/>
      <c r="BIZ197" s="113"/>
      <c r="BJA197" s="113"/>
      <c r="BJB197" s="113"/>
      <c r="BJC197" s="113"/>
      <c r="BJD197" s="113"/>
      <c r="BJE197" s="113"/>
      <c r="BJF197" s="113"/>
      <c r="BJG197" s="113"/>
      <c r="BJH197" s="113"/>
      <c r="BJI197" s="113"/>
      <c r="BJJ197" s="113"/>
      <c r="BJK197" s="113"/>
      <c r="BJL197" s="113"/>
      <c r="BJM197" s="113"/>
      <c r="BJN197" s="113"/>
      <c r="BJO197" s="113"/>
      <c r="BJP197" s="113"/>
      <c r="BJQ197" s="113"/>
      <c r="BJR197" s="113"/>
      <c r="BJS197" s="113"/>
      <c r="BJT197" s="113"/>
      <c r="BJU197" s="113"/>
      <c r="BJV197" s="113"/>
      <c r="BJW197" s="113"/>
      <c r="BJX197" s="113"/>
      <c r="BJY197" s="113"/>
      <c r="BJZ197" s="113"/>
      <c r="BKA197" s="113"/>
      <c r="BKB197" s="113"/>
      <c r="BKC197" s="113"/>
      <c r="BKD197" s="113"/>
      <c r="BKE197" s="113"/>
      <c r="BKF197" s="113"/>
      <c r="BKG197" s="113"/>
      <c r="BKH197" s="113"/>
      <c r="BKI197" s="113"/>
      <c r="BKJ197" s="113"/>
      <c r="BKK197" s="113"/>
      <c r="BKL197" s="113"/>
      <c r="BKM197" s="113"/>
      <c r="BKN197" s="113"/>
      <c r="BKO197" s="113"/>
      <c r="BKP197" s="113"/>
      <c r="BKQ197" s="113"/>
      <c r="BKR197" s="113"/>
      <c r="BKS197" s="113"/>
      <c r="BKT197" s="113"/>
      <c r="BKU197" s="113"/>
      <c r="BKV197" s="113"/>
      <c r="BKW197" s="113"/>
      <c r="BKX197" s="113"/>
      <c r="BKY197" s="113"/>
      <c r="BKZ197" s="113"/>
      <c r="BLA197" s="113"/>
      <c r="BLB197" s="113"/>
      <c r="BLC197" s="113"/>
      <c r="BLD197" s="113"/>
      <c r="BLE197" s="113"/>
      <c r="BLF197" s="113"/>
      <c r="BLG197" s="113"/>
      <c r="BLH197" s="113"/>
      <c r="BLI197" s="113"/>
      <c r="BLJ197" s="113"/>
      <c r="BLK197" s="113"/>
      <c r="BLL197" s="113"/>
      <c r="BLM197" s="113"/>
      <c r="BLN197" s="113"/>
      <c r="BLO197" s="113"/>
      <c r="BLP197" s="113"/>
      <c r="BLQ197" s="113"/>
      <c r="BLR197" s="113"/>
      <c r="BLS197" s="113"/>
      <c r="BLT197" s="113"/>
      <c r="BLU197" s="113"/>
      <c r="BLV197" s="113"/>
      <c r="BLW197" s="113"/>
      <c r="BLX197" s="113"/>
      <c r="BLY197" s="113"/>
      <c r="BLZ197" s="113"/>
      <c r="BMA197" s="113"/>
      <c r="BMB197" s="113"/>
      <c r="BMC197" s="113"/>
      <c r="BMD197" s="113"/>
      <c r="BME197" s="113"/>
      <c r="BMF197" s="113"/>
      <c r="BMG197" s="113"/>
      <c r="BMH197" s="113"/>
      <c r="BMI197" s="113"/>
      <c r="BMJ197" s="113"/>
      <c r="BMK197" s="113"/>
      <c r="BML197" s="113"/>
      <c r="BMM197" s="113"/>
      <c r="BMN197" s="113"/>
      <c r="BMO197" s="113"/>
      <c r="BMP197" s="113"/>
      <c r="BMQ197" s="113"/>
      <c r="BMR197" s="113"/>
      <c r="BMS197" s="113"/>
      <c r="BMT197" s="113"/>
      <c r="BMU197" s="113"/>
      <c r="BMV197" s="113"/>
      <c r="BMW197" s="113"/>
      <c r="BMX197" s="113"/>
      <c r="BMY197" s="113"/>
      <c r="BMZ197" s="113"/>
      <c r="BNA197" s="113"/>
      <c r="BNB197" s="113"/>
      <c r="BNC197" s="113"/>
      <c r="BND197" s="113"/>
      <c r="BNE197" s="113"/>
      <c r="BNF197" s="113"/>
      <c r="BNG197" s="113"/>
      <c r="BNH197" s="113"/>
      <c r="BNI197" s="113"/>
      <c r="BNJ197" s="113"/>
      <c r="BNK197" s="113"/>
      <c r="BNL197" s="113"/>
      <c r="BNM197" s="113"/>
      <c r="BNN197" s="113"/>
      <c r="BNO197" s="113"/>
      <c r="BNP197" s="113"/>
      <c r="BNQ197" s="113"/>
      <c r="BNR197" s="113"/>
      <c r="BNS197" s="113"/>
      <c r="BNT197" s="113"/>
      <c r="BNU197" s="113"/>
      <c r="BNV197" s="113"/>
      <c r="BNW197" s="113"/>
      <c r="BNX197" s="113"/>
      <c r="BNY197" s="113"/>
      <c r="BNZ197" s="113"/>
      <c r="BOA197" s="113"/>
      <c r="BOB197" s="113"/>
      <c r="BOC197" s="113"/>
      <c r="BOD197" s="113"/>
      <c r="BOE197" s="113"/>
      <c r="BOF197" s="113"/>
      <c r="BOG197" s="113"/>
      <c r="BOH197" s="113"/>
      <c r="BOI197" s="113"/>
      <c r="BOJ197" s="113"/>
      <c r="BOK197" s="113"/>
      <c r="BOL197" s="113"/>
      <c r="BOM197" s="113"/>
      <c r="BON197" s="113"/>
      <c r="BOO197" s="113"/>
      <c r="BOP197" s="113"/>
      <c r="BOQ197" s="113"/>
      <c r="BOR197" s="113"/>
      <c r="BOS197" s="113"/>
      <c r="BOT197" s="113"/>
      <c r="BOU197" s="113"/>
      <c r="BOV197" s="113"/>
      <c r="BOW197" s="113"/>
      <c r="BOX197" s="113"/>
      <c r="BOY197" s="113"/>
      <c r="BOZ197" s="113"/>
      <c r="BPA197" s="113"/>
      <c r="BPB197" s="113"/>
      <c r="BPC197" s="113"/>
      <c r="BPD197" s="113"/>
      <c r="BPE197" s="113"/>
      <c r="BPF197" s="113"/>
      <c r="BPG197" s="113"/>
      <c r="BPH197" s="113"/>
      <c r="BPI197" s="113"/>
      <c r="BPJ197" s="113"/>
      <c r="BPK197" s="113"/>
      <c r="BPL197" s="113"/>
      <c r="BPM197" s="113"/>
      <c r="BPN197" s="113"/>
      <c r="BPO197" s="113"/>
      <c r="BPP197" s="113"/>
      <c r="BPQ197" s="113"/>
      <c r="BPR197" s="113"/>
      <c r="BPS197" s="113"/>
      <c r="BPT197" s="113"/>
      <c r="BPU197" s="113"/>
      <c r="BPV197" s="113"/>
      <c r="BPW197" s="113"/>
      <c r="BPX197" s="113"/>
      <c r="BPY197" s="113"/>
      <c r="BPZ197" s="113"/>
      <c r="BQA197" s="113"/>
      <c r="BQB197" s="113"/>
      <c r="BQC197" s="113"/>
      <c r="BQD197" s="113"/>
      <c r="BQE197" s="113"/>
      <c r="BQF197" s="113"/>
      <c r="BQG197" s="113"/>
      <c r="BQH197" s="113"/>
      <c r="BQI197" s="113"/>
      <c r="BQJ197" s="113"/>
      <c r="BQK197" s="113"/>
      <c r="BQL197" s="113"/>
      <c r="BQM197" s="113"/>
      <c r="BQN197" s="113"/>
      <c r="BQO197" s="113"/>
      <c r="BQP197" s="113"/>
      <c r="BQQ197" s="113"/>
      <c r="BQR197" s="113"/>
      <c r="BQS197" s="113"/>
      <c r="BQT197" s="113"/>
      <c r="BQU197" s="113"/>
      <c r="BQV197" s="113"/>
      <c r="BQW197" s="113"/>
      <c r="BQX197" s="113"/>
      <c r="BQY197" s="113"/>
      <c r="BQZ197" s="113"/>
      <c r="BRA197" s="113"/>
      <c r="BRB197" s="113"/>
      <c r="BRC197" s="113"/>
      <c r="BRD197" s="113"/>
      <c r="BRE197" s="113"/>
      <c r="BRF197" s="113"/>
      <c r="BRG197" s="113"/>
      <c r="BRH197" s="113"/>
      <c r="BRI197" s="113"/>
      <c r="BRJ197" s="113"/>
      <c r="BRK197" s="113"/>
      <c r="BRL197" s="113"/>
      <c r="BRM197" s="113"/>
      <c r="BRN197" s="113"/>
      <c r="BRO197" s="113"/>
      <c r="BRP197" s="113"/>
      <c r="BRQ197" s="113"/>
      <c r="BRR197" s="113"/>
      <c r="BRS197" s="113"/>
      <c r="BRT197" s="113"/>
      <c r="BRU197" s="113"/>
      <c r="BRV197" s="113"/>
      <c r="BRW197" s="113"/>
      <c r="BRX197" s="113"/>
      <c r="BRY197" s="113"/>
      <c r="BRZ197" s="113"/>
      <c r="BSA197" s="113"/>
      <c r="BSB197" s="113"/>
      <c r="BSC197" s="113"/>
      <c r="BSD197" s="113"/>
      <c r="BSE197" s="113"/>
      <c r="BSF197" s="113"/>
      <c r="BSG197" s="113"/>
      <c r="BSH197" s="113"/>
      <c r="BSI197" s="113"/>
      <c r="BSJ197" s="113"/>
      <c r="BSK197" s="113"/>
      <c r="BSL197" s="113"/>
      <c r="BSM197" s="113"/>
      <c r="BSN197" s="113"/>
      <c r="BSO197" s="113"/>
      <c r="BSP197" s="113"/>
      <c r="BSQ197" s="113"/>
      <c r="BSR197" s="113"/>
      <c r="BSS197" s="113"/>
      <c r="BST197" s="113"/>
      <c r="BSU197" s="113"/>
      <c r="BSV197" s="113"/>
      <c r="BSW197" s="113"/>
      <c r="BSX197" s="113"/>
      <c r="BSY197" s="113"/>
      <c r="BSZ197" s="113"/>
      <c r="BTA197" s="113"/>
      <c r="BTB197" s="113"/>
      <c r="BTC197" s="113"/>
      <c r="BTD197" s="113"/>
      <c r="BTE197" s="113"/>
      <c r="BTF197" s="113"/>
      <c r="BTG197" s="113"/>
      <c r="BTH197" s="113"/>
      <c r="BTI197" s="113"/>
      <c r="BTJ197" s="113"/>
      <c r="BTK197" s="113"/>
      <c r="BTL197" s="113"/>
      <c r="BTM197" s="113"/>
      <c r="BTN197" s="113"/>
      <c r="BTO197" s="113"/>
      <c r="BTP197" s="113"/>
      <c r="BTQ197" s="113"/>
      <c r="BTR197" s="113"/>
      <c r="BTS197" s="113"/>
      <c r="BTT197" s="113"/>
      <c r="BTU197" s="113"/>
      <c r="BTV197" s="113"/>
      <c r="BTW197" s="113"/>
      <c r="BTX197" s="113"/>
      <c r="BTY197" s="113"/>
      <c r="BTZ197" s="113"/>
      <c r="BUA197" s="113"/>
      <c r="BUB197" s="113"/>
      <c r="BUC197" s="113"/>
      <c r="BUD197" s="113"/>
      <c r="BUE197" s="113"/>
      <c r="BUF197" s="113"/>
      <c r="BUG197" s="113"/>
      <c r="BUH197" s="113"/>
      <c r="BUI197" s="113"/>
      <c r="BUJ197" s="113"/>
      <c r="BUK197" s="113"/>
      <c r="BUL197" s="113"/>
      <c r="BUM197" s="113"/>
      <c r="BUN197" s="113"/>
      <c r="BUO197" s="113"/>
      <c r="BUP197" s="113"/>
      <c r="BUQ197" s="113"/>
      <c r="BUR197" s="113"/>
      <c r="BUS197" s="113"/>
      <c r="BUT197" s="113"/>
      <c r="BUU197" s="113"/>
      <c r="BUV197" s="113"/>
      <c r="BUW197" s="113"/>
      <c r="BUX197" s="113"/>
      <c r="BUY197" s="113"/>
      <c r="BUZ197" s="113"/>
      <c r="BVA197" s="113"/>
      <c r="BVB197" s="113"/>
      <c r="BVC197" s="113"/>
      <c r="BVD197" s="113"/>
      <c r="BVE197" s="113"/>
      <c r="BVF197" s="113"/>
      <c r="BVG197" s="113"/>
      <c r="BVH197" s="113"/>
      <c r="BVI197" s="113"/>
      <c r="BVJ197" s="113"/>
      <c r="BVK197" s="113"/>
      <c r="BVL197" s="113"/>
      <c r="BVM197" s="113"/>
      <c r="BVN197" s="113"/>
      <c r="BVO197" s="113"/>
      <c r="BVP197" s="113"/>
      <c r="BVQ197" s="113"/>
      <c r="BVR197" s="113"/>
      <c r="BVS197" s="113"/>
      <c r="BVT197" s="113"/>
      <c r="BVU197" s="113"/>
      <c r="BVV197" s="113"/>
      <c r="BVW197" s="113"/>
      <c r="BVX197" s="113"/>
      <c r="BVY197" s="113"/>
      <c r="BVZ197" s="113"/>
      <c r="BWA197" s="113"/>
      <c r="BWB197" s="113"/>
      <c r="BWC197" s="113"/>
      <c r="BWD197" s="113"/>
      <c r="BWE197" s="113"/>
      <c r="BWF197" s="113"/>
      <c r="BWG197" s="113"/>
      <c r="BWH197" s="113"/>
      <c r="BWI197" s="113"/>
      <c r="BWJ197" s="113"/>
      <c r="BWK197" s="113"/>
      <c r="BWL197" s="113"/>
      <c r="BWM197" s="113"/>
      <c r="BWN197" s="113"/>
      <c r="BWO197" s="113"/>
      <c r="BWP197" s="113"/>
      <c r="BWQ197" s="113"/>
      <c r="BWR197" s="113"/>
      <c r="BWS197" s="113"/>
      <c r="BWT197" s="113"/>
      <c r="BWU197" s="113"/>
      <c r="BWV197" s="113"/>
      <c r="BWW197" s="113"/>
      <c r="BWX197" s="113"/>
      <c r="BWY197" s="113"/>
      <c r="BWZ197" s="113"/>
      <c r="BXA197" s="113"/>
      <c r="BXB197" s="113"/>
      <c r="BXC197" s="113"/>
      <c r="BXD197" s="113"/>
      <c r="BXE197" s="113"/>
      <c r="BXF197" s="113"/>
      <c r="BXG197" s="113"/>
      <c r="BXH197" s="113"/>
      <c r="BXI197" s="113"/>
      <c r="BXJ197" s="113"/>
      <c r="BXK197" s="113"/>
      <c r="BXL197" s="113"/>
      <c r="BXM197" s="113"/>
      <c r="BXN197" s="113"/>
      <c r="BXO197" s="113"/>
      <c r="BXP197" s="113"/>
      <c r="BXQ197" s="113"/>
      <c r="BXR197" s="113"/>
      <c r="BXS197" s="113"/>
      <c r="BXT197" s="113"/>
      <c r="BXU197" s="113"/>
      <c r="BXV197" s="113"/>
      <c r="BXW197" s="113"/>
      <c r="BXX197" s="113"/>
      <c r="BXY197" s="113"/>
      <c r="BXZ197" s="113"/>
      <c r="BYA197" s="113"/>
      <c r="BYB197" s="113"/>
      <c r="BYC197" s="113"/>
      <c r="BYD197" s="113"/>
      <c r="BYE197" s="113"/>
      <c r="BYF197" s="113"/>
      <c r="BYG197" s="113"/>
      <c r="BYH197" s="113"/>
      <c r="BYI197" s="113"/>
      <c r="BYJ197" s="113"/>
      <c r="BYK197" s="113"/>
      <c r="BYL197" s="113"/>
      <c r="BYM197" s="113"/>
      <c r="BYN197" s="113"/>
      <c r="BYO197" s="113"/>
      <c r="BYP197" s="113"/>
      <c r="BYQ197" s="113"/>
      <c r="BYR197" s="113"/>
      <c r="BYS197" s="113"/>
      <c r="BYT197" s="113"/>
      <c r="BYU197" s="113"/>
      <c r="BYV197" s="113"/>
      <c r="BYW197" s="113"/>
      <c r="BYX197" s="113"/>
      <c r="BYY197" s="113"/>
      <c r="BYZ197" s="113"/>
      <c r="BZA197" s="113"/>
      <c r="BZB197" s="113"/>
      <c r="BZC197" s="113"/>
      <c r="BZD197" s="113"/>
      <c r="BZE197" s="113"/>
      <c r="BZF197" s="113"/>
      <c r="BZG197" s="113"/>
      <c r="BZH197" s="113"/>
      <c r="BZI197" s="113"/>
      <c r="BZJ197" s="113"/>
      <c r="BZK197" s="113"/>
      <c r="BZL197" s="113"/>
      <c r="BZM197" s="113"/>
      <c r="BZN197" s="113"/>
      <c r="BZO197" s="113"/>
      <c r="BZP197" s="113"/>
      <c r="BZQ197" s="113"/>
      <c r="BZR197" s="113"/>
      <c r="BZS197" s="113"/>
      <c r="BZT197" s="113"/>
      <c r="BZU197" s="113"/>
      <c r="BZV197" s="113"/>
      <c r="BZW197" s="113"/>
      <c r="BZX197" s="113"/>
      <c r="BZY197" s="113"/>
      <c r="BZZ197" s="113"/>
      <c r="CAA197" s="113"/>
      <c r="CAB197" s="113"/>
      <c r="CAC197" s="113"/>
      <c r="CAD197" s="113"/>
      <c r="CAE197" s="113"/>
      <c r="CAF197" s="113"/>
      <c r="CAG197" s="113"/>
      <c r="CAH197" s="113"/>
      <c r="CAI197" s="113"/>
      <c r="CAJ197" s="113"/>
      <c r="CAK197" s="113"/>
      <c r="CAL197" s="113"/>
      <c r="CAM197" s="113"/>
      <c r="CAN197" s="113"/>
      <c r="CAO197" s="113"/>
      <c r="CAP197" s="113"/>
      <c r="CAQ197" s="113"/>
      <c r="CAR197" s="113"/>
      <c r="CAS197" s="113"/>
      <c r="CAT197" s="113"/>
      <c r="CAU197" s="113"/>
      <c r="CAV197" s="113"/>
      <c r="CAW197" s="113"/>
      <c r="CAX197" s="113"/>
      <c r="CAY197" s="113"/>
      <c r="CAZ197" s="113"/>
      <c r="CBA197" s="113"/>
      <c r="CBB197" s="113"/>
      <c r="CBC197" s="113"/>
      <c r="CBD197" s="113"/>
      <c r="CBE197" s="113"/>
      <c r="CBF197" s="113"/>
      <c r="CBG197" s="113"/>
      <c r="CBH197" s="113"/>
      <c r="CBI197" s="113"/>
      <c r="CBJ197" s="113"/>
      <c r="CBK197" s="113"/>
      <c r="CBL197" s="113"/>
      <c r="CBM197" s="113"/>
      <c r="CBN197" s="113"/>
      <c r="CBO197" s="113"/>
      <c r="CBP197" s="113"/>
      <c r="CBQ197" s="113"/>
      <c r="CBR197" s="113"/>
      <c r="CBS197" s="113"/>
      <c r="CBT197" s="113"/>
      <c r="CBU197" s="113"/>
      <c r="CBV197" s="113"/>
      <c r="CBW197" s="113"/>
      <c r="CBX197" s="113"/>
      <c r="CBY197" s="113"/>
      <c r="CBZ197" s="113"/>
      <c r="CCA197" s="113"/>
      <c r="CCB197" s="113"/>
      <c r="CCC197" s="113"/>
      <c r="CCD197" s="113"/>
      <c r="CCE197" s="113"/>
      <c r="CCF197" s="113"/>
      <c r="CCG197" s="113"/>
      <c r="CCH197" s="113"/>
      <c r="CCI197" s="113"/>
      <c r="CCJ197" s="113"/>
      <c r="CCK197" s="113"/>
      <c r="CCL197" s="113"/>
      <c r="CCM197" s="113"/>
      <c r="CCN197" s="113"/>
      <c r="CCO197" s="113"/>
      <c r="CCP197" s="113"/>
      <c r="CCQ197" s="113"/>
      <c r="CCR197" s="113"/>
      <c r="CCS197" s="113"/>
      <c r="CCT197" s="113"/>
      <c r="CCU197" s="113"/>
      <c r="CCV197" s="113"/>
      <c r="CCW197" s="113"/>
      <c r="CCX197" s="113"/>
      <c r="CCY197" s="113"/>
      <c r="CCZ197" s="113"/>
      <c r="CDA197" s="113"/>
      <c r="CDB197" s="113"/>
      <c r="CDC197" s="113"/>
      <c r="CDD197" s="113"/>
      <c r="CDE197" s="113"/>
      <c r="CDF197" s="113"/>
      <c r="CDG197" s="113"/>
      <c r="CDH197" s="113"/>
      <c r="CDI197" s="113"/>
      <c r="CDJ197" s="113"/>
      <c r="CDK197" s="113"/>
      <c r="CDL197" s="113"/>
      <c r="CDM197" s="113"/>
      <c r="CDN197" s="113"/>
      <c r="CDO197" s="113"/>
      <c r="CDP197" s="113"/>
      <c r="CDQ197" s="113"/>
      <c r="CDR197" s="113"/>
      <c r="CDS197" s="113"/>
      <c r="CDT197" s="113"/>
      <c r="CDU197" s="113"/>
      <c r="CDV197" s="113"/>
      <c r="CDW197" s="113"/>
      <c r="CDX197" s="113"/>
      <c r="CDY197" s="113"/>
      <c r="CDZ197" s="113"/>
      <c r="CEA197" s="113"/>
      <c r="CEB197" s="113"/>
      <c r="CEC197" s="113"/>
      <c r="CED197" s="113"/>
      <c r="CEE197" s="113"/>
      <c r="CEF197" s="113"/>
      <c r="CEG197" s="113"/>
      <c r="CEH197" s="113"/>
      <c r="CEI197" s="113"/>
      <c r="CEJ197" s="113"/>
      <c r="CEK197" s="113"/>
      <c r="CEL197" s="113"/>
      <c r="CEM197" s="113"/>
      <c r="CEN197" s="113"/>
      <c r="CEO197" s="113"/>
      <c r="CEP197" s="113"/>
      <c r="CEQ197" s="113"/>
      <c r="CER197" s="113"/>
      <c r="CES197" s="113"/>
      <c r="CET197" s="113"/>
      <c r="CEU197" s="113"/>
      <c r="CEV197" s="113"/>
      <c r="CEW197" s="113"/>
      <c r="CEX197" s="113"/>
      <c r="CEY197" s="113"/>
      <c r="CEZ197" s="113"/>
      <c r="CFA197" s="113"/>
      <c r="CFB197" s="113"/>
      <c r="CFC197" s="113"/>
      <c r="CFD197" s="113"/>
      <c r="CFE197" s="113"/>
      <c r="CFF197" s="113"/>
      <c r="CFG197" s="113"/>
      <c r="CFH197" s="113"/>
      <c r="CFI197" s="113"/>
      <c r="CFJ197" s="113"/>
      <c r="CFK197" s="113"/>
      <c r="CFL197" s="113"/>
      <c r="CFM197" s="113"/>
      <c r="CFN197" s="113"/>
      <c r="CFO197" s="113"/>
      <c r="CFP197" s="113"/>
      <c r="CFQ197" s="113"/>
      <c r="CFR197" s="113"/>
      <c r="CFS197" s="113"/>
      <c r="CFT197" s="113"/>
      <c r="CFU197" s="113"/>
      <c r="CFV197" s="113"/>
      <c r="CFW197" s="113"/>
      <c r="CFX197" s="113"/>
      <c r="CFY197" s="113"/>
      <c r="CFZ197" s="113"/>
      <c r="CGA197" s="113"/>
      <c r="CGB197" s="113"/>
      <c r="CGC197" s="113"/>
      <c r="CGD197" s="113"/>
      <c r="CGE197" s="113"/>
      <c r="CGF197" s="113"/>
      <c r="CGG197" s="113"/>
      <c r="CGH197" s="113"/>
      <c r="CGI197" s="113"/>
      <c r="CGJ197" s="113"/>
      <c r="CGK197" s="113"/>
      <c r="CGL197" s="113"/>
      <c r="CGM197" s="113"/>
      <c r="CGN197" s="113"/>
      <c r="CGO197" s="113"/>
      <c r="CGP197" s="113"/>
      <c r="CGQ197" s="113"/>
      <c r="CGR197" s="113"/>
      <c r="CGS197" s="113"/>
      <c r="CGT197" s="113"/>
      <c r="CGU197" s="113"/>
      <c r="CGV197" s="113"/>
      <c r="CGW197" s="113"/>
      <c r="CGX197" s="113"/>
      <c r="CGY197" s="113"/>
      <c r="CGZ197" s="113"/>
      <c r="CHA197" s="113"/>
      <c r="CHB197" s="113"/>
      <c r="CHC197" s="113"/>
      <c r="CHD197" s="113"/>
      <c r="CHE197" s="113"/>
      <c r="CHF197" s="113"/>
      <c r="CHG197" s="113"/>
      <c r="CHH197" s="113"/>
      <c r="CHI197" s="113"/>
      <c r="CHJ197" s="113"/>
      <c r="CHK197" s="113"/>
      <c r="CHL197" s="113"/>
      <c r="CHM197" s="113"/>
      <c r="CHN197" s="113"/>
      <c r="CHO197" s="113"/>
      <c r="CHP197" s="113"/>
      <c r="CHQ197" s="113"/>
      <c r="CHR197" s="113"/>
      <c r="CHS197" s="113"/>
      <c r="CHT197" s="113"/>
      <c r="CHU197" s="113"/>
      <c r="CHV197" s="113"/>
      <c r="CHW197" s="113"/>
      <c r="CHX197" s="113"/>
      <c r="CHY197" s="113"/>
      <c r="CHZ197" s="113"/>
      <c r="CIA197" s="113"/>
      <c r="CIB197" s="113"/>
      <c r="CIC197" s="113"/>
      <c r="CID197" s="113"/>
      <c r="CIE197" s="113"/>
      <c r="CIF197" s="113"/>
      <c r="CIG197" s="113"/>
      <c r="CIH197" s="113"/>
      <c r="CII197" s="113"/>
      <c r="CIJ197" s="113"/>
      <c r="CIK197" s="113"/>
      <c r="CIL197" s="113"/>
      <c r="CIM197" s="113"/>
      <c r="CIN197" s="113"/>
      <c r="CIO197" s="113"/>
      <c r="CIP197" s="113"/>
      <c r="CIQ197" s="113"/>
      <c r="CIR197" s="113"/>
      <c r="CIS197" s="113"/>
      <c r="CIT197" s="113"/>
      <c r="CIU197" s="113"/>
      <c r="CIV197" s="113"/>
      <c r="CIW197" s="113"/>
      <c r="CIX197" s="113"/>
      <c r="CIY197" s="113"/>
      <c r="CIZ197" s="113"/>
      <c r="CJA197" s="113"/>
      <c r="CJB197" s="113"/>
      <c r="CJC197" s="113"/>
      <c r="CJD197" s="113"/>
      <c r="CJE197" s="113"/>
      <c r="CJF197" s="113"/>
      <c r="CJG197" s="113"/>
      <c r="CJH197" s="113"/>
      <c r="CJI197" s="113"/>
      <c r="CJJ197" s="113"/>
      <c r="CJK197" s="113"/>
      <c r="CJL197" s="113"/>
      <c r="CJM197" s="113"/>
      <c r="CJN197" s="113"/>
      <c r="CJO197" s="113"/>
      <c r="CJP197" s="113"/>
      <c r="CJQ197" s="113"/>
      <c r="CJR197" s="113"/>
      <c r="CJS197" s="113"/>
      <c r="CJT197" s="113"/>
      <c r="CJU197" s="113"/>
      <c r="CJV197" s="113"/>
      <c r="CJW197" s="113"/>
      <c r="CJX197" s="113"/>
      <c r="CJY197" s="113"/>
      <c r="CJZ197" s="113"/>
      <c r="CKA197" s="113"/>
      <c r="CKB197" s="113"/>
      <c r="CKC197" s="113"/>
      <c r="CKD197" s="113"/>
      <c r="CKE197" s="113"/>
      <c r="CKF197" s="113"/>
      <c r="CKG197" s="113"/>
      <c r="CKH197" s="113"/>
      <c r="CKI197" s="113"/>
      <c r="CKJ197" s="113"/>
      <c r="CKK197" s="113"/>
      <c r="CKL197" s="113"/>
      <c r="CKM197" s="113"/>
      <c r="CKN197" s="113"/>
      <c r="CKO197" s="113"/>
      <c r="CKP197" s="113"/>
      <c r="CKQ197" s="113"/>
      <c r="CKR197" s="113"/>
      <c r="CKS197" s="113"/>
      <c r="CKT197" s="113"/>
      <c r="CKU197" s="113"/>
      <c r="CKV197" s="113"/>
      <c r="CKW197" s="113"/>
      <c r="CKX197" s="113"/>
      <c r="CKY197" s="113"/>
      <c r="CKZ197" s="113"/>
      <c r="CLA197" s="113"/>
      <c r="CLB197" s="113"/>
      <c r="CLC197" s="113"/>
      <c r="CLD197" s="113"/>
      <c r="CLE197" s="113"/>
      <c r="CLF197" s="113"/>
      <c r="CLG197" s="113"/>
      <c r="CLH197" s="113"/>
      <c r="CLI197" s="113"/>
      <c r="CLJ197" s="113"/>
      <c r="CLK197" s="113"/>
      <c r="CLL197" s="113"/>
      <c r="CLM197" s="113"/>
      <c r="CLN197" s="113"/>
      <c r="CLO197" s="113"/>
      <c r="CLP197" s="113"/>
      <c r="CLQ197" s="113"/>
      <c r="CLR197" s="113"/>
      <c r="CLS197" s="113"/>
      <c r="CLT197" s="113"/>
      <c r="CLU197" s="113"/>
      <c r="CLV197" s="113"/>
      <c r="CLW197" s="113"/>
      <c r="CLX197" s="113"/>
      <c r="CLY197" s="113"/>
      <c r="CLZ197" s="113"/>
      <c r="CMA197" s="113"/>
      <c r="CMB197" s="113"/>
      <c r="CMC197" s="113"/>
      <c r="CMD197" s="113"/>
      <c r="CME197" s="113"/>
      <c r="CMF197" s="113"/>
      <c r="CMG197" s="113"/>
      <c r="CMH197" s="113"/>
      <c r="CMI197" s="113"/>
      <c r="CMJ197" s="113"/>
      <c r="CMK197" s="113"/>
      <c r="CML197" s="113"/>
      <c r="CMM197" s="113"/>
      <c r="CMN197" s="113"/>
      <c r="CMO197" s="113"/>
      <c r="CMP197" s="113"/>
      <c r="CMQ197" s="113"/>
      <c r="CMR197" s="113"/>
      <c r="CMS197" s="113"/>
      <c r="CMT197" s="113"/>
      <c r="CMU197" s="113"/>
      <c r="CMV197" s="113"/>
      <c r="CMW197" s="113"/>
      <c r="CMX197" s="113"/>
      <c r="CMY197" s="113"/>
      <c r="CMZ197" s="113"/>
      <c r="CNA197" s="113"/>
      <c r="CNB197" s="113"/>
      <c r="CNC197" s="113"/>
      <c r="CND197" s="113"/>
      <c r="CNE197" s="113"/>
      <c r="CNF197" s="113"/>
      <c r="CNG197" s="113"/>
      <c r="CNH197" s="113"/>
      <c r="CNI197" s="113"/>
      <c r="CNJ197" s="113"/>
      <c r="CNK197" s="113"/>
      <c r="CNL197" s="113"/>
      <c r="CNM197" s="113"/>
      <c r="CNN197" s="113"/>
      <c r="CNO197" s="113"/>
      <c r="CNP197" s="113"/>
      <c r="CNQ197" s="113"/>
      <c r="CNR197" s="113"/>
      <c r="CNS197" s="113"/>
      <c r="CNT197" s="113"/>
      <c r="CNU197" s="113"/>
      <c r="CNV197" s="113"/>
      <c r="CNW197" s="113"/>
      <c r="CNX197" s="113"/>
      <c r="CNY197" s="113"/>
      <c r="CNZ197" s="113"/>
      <c r="COA197" s="113"/>
      <c r="COB197" s="113"/>
      <c r="COC197" s="113"/>
      <c r="COD197" s="113"/>
      <c r="COE197" s="113"/>
      <c r="COF197" s="113"/>
      <c r="COG197" s="113"/>
      <c r="COH197" s="113"/>
      <c r="COI197" s="113"/>
      <c r="COJ197" s="113"/>
      <c r="COK197" s="113"/>
      <c r="COL197" s="113"/>
      <c r="COM197" s="113"/>
      <c r="CON197" s="113"/>
      <c r="COO197" s="113"/>
      <c r="COP197" s="113"/>
      <c r="COQ197" s="113"/>
      <c r="COR197" s="113"/>
      <c r="COS197" s="113"/>
      <c r="COT197" s="113"/>
      <c r="COU197" s="113"/>
      <c r="COV197" s="113"/>
      <c r="COW197" s="113"/>
      <c r="COX197" s="113"/>
      <c r="COY197" s="113"/>
      <c r="COZ197" s="113"/>
      <c r="CPA197" s="113"/>
      <c r="CPB197" s="113"/>
      <c r="CPC197" s="113"/>
      <c r="CPD197" s="113"/>
      <c r="CPE197" s="113"/>
      <c r="CPF197" s="113"/>
      <c r="CPG197" s="113"/>
      <c r="CPH197" s="113"/>
      <c r="CPI197" s="113"/>
      <c r="CPJ197" s="113"/>
      <c r="CPK197" s="113"/>
      <c r="CPL197" s="113"/>
      <c r="CPM197" s="113"/>
      <c r="CPN197" s="113"/>
      <c r="CPO197" s="113"/>
      <c r="CPP197" s="113"/>
      <c r="CPQ197" s="113"/>
      <c r="CPR197" s="113"/>
      <c r="CPS197" s="113"/>
      <c r="CPT197" s="113"/>
      <c r="CPU197" s="113"/>
      <c r="CPV197" s="113"/>
      <c r="CPW197" s="113"/>
      <c r="CPX197" s="113"/>
      <c r="CPY197" s="113"/>
      <c r="CPZ197" s="113"/>
      <c r="CQA197" s="113"/>
      <c r="CQB197" s="113"/>
      <c r="CQC197" s="113"/>
      <c r="CQD197" s="113"/>
      <c r="CQE197" s="113"/>
      <c r="CQF197" s="113"/>
      <c r="CQG197" s="113"/>
      <c r="CQH197" s="113"/>
      <c r="CQI197" s="113"/>
      <c r="CQJ197" s="113"/>
      <c r="CQK197" s="113"/>
      <c r="CQL197" s="113"/>
      <c r="CQM197" s="113"/>
      <c r="CQN197" s="113"/>
      <c r="CQO197" s="113"/>
      <c r="CQP197" s="113"/>
      <c r="CQQ197" s="113"/>
      <c r="CQR197" s="113"/>
      <c r="CQS197" s="113"/>
      <c r="CQT197" s="113"/>
      <c r="CQU197" s="113"/>
      <c r="CQV197" s="113"/>
      <c r="CQW197" s="113"/>
      <c r="CQX197" s="113"/>
      <c r="CQY197" s="113"/>
      <c r="CQZ197" s="113"/>
      <c r="CRA197" s="113"/>
      <c r="CRB197" s="113"/>
      <c r="CRC197" s="113"/>
      <c r="CRD197" s="113"/>
      <c r="CRE197" s="113"/>
      <c r="CRF197" s="113"/>
      <c r="CRG197" s="113"/>
      <c r="CRH197" s="113"/>
      <c r="CRI197" s="113"/>
      <c r="CRJ197" s="113"/>
      <c r="CRK197" s="113"/>
      <c r="CRL197" s="113"/>
      <c r="CRM197" s="113"/>
      <c r="CRN197" s="113"/>
      <c r="CRO197" s="113"/>
      <c r="CRP197" s="113"/>
      <c r="CRQ197" s="113"/>
      <c r="CRR197" s="113"/>
      <c r="CRS197" s="113"/>
      <c r="CRT197" s="113"/>
      <c r="CRU197" s="113"/>
      <c r="CRV197" s="113"/>
      <c r="CRW197" s="113"/>
      <c r="CRX197" s="113"/>
      <c r="CRY197" s="113"/>
      <c r="CRZ197" s="113"/>
      <c r="CSA197" s="113"/>
      <c r="CSB197" s="113"/>
      <c r="CSC197" s="113"/>
      <c r="CSD197" s="113"/>
      <c r="CSE197" s="113"/>
      <c r="CSF197" s="113"/>
      <c r="CSG197" s="113"/>
      <c r="CSH197" s="113"/>
      <c r="CSI197" s="113"/>
      <c r="CSJ197" s="113"/>
      <c r="CSK197" s="113"/>
      <c r="CSL197" s="113"/>
      <c r="CSM197" s="113"/>
      <c r="CSN197" s="113"/>
      <c r="CSO197" s="113"/>
      <c r="CSP197" s="113"/>
      <c r="CSQ197" s="113"/>
      <c r="CSR197" s="113"/>
      <c r="CSS197" s="113"/>
      <c r="CST197" s="113"/>
      <c r="CSU197" s="113"/>
      <c r="CSV197" s="113"/>
      <c r="CSW197" s="113"/>
      <c r="CSX197" s="113"/>
      <c r="CSY197" s="113"/>
      <c r="CSZ197" s="113"/>
      <c r="CTA197" s="113"/>
      <c r="CTB197" s="113"/>
      <c r="CTC197" s="113"/>
      <c r="CTD197" s="113"/>
      <c r="CTE197" s="113"/>
      <c r="CTF197" s="113"/>
      <c r="CTG197" s="113"/>
      <c r="CTH197" s="113"/>
      <c r="CTI197" s="113"/>
      <c r="CTJ197" s="113"/>
      <c r="CTK197" s="113"/>
      <c r="CTL197" s="113"/>
      <c r="CTM197" s="113"/>
      <c r="CTN197" s="113"/>
      <c r="CTO197" s="113"/>
      <c r="CTP197" s="113"/>
      <c r="CTQ197" s="113"/>
      <c r="CTR197" s="113"/>
      <c r="CTS197" s="113"/>
      <c r="CTT197" s="113"/>
      <c r="CTU197" s="113"/>
      <c r="CTV197" s="113"/>
      <c r="CTW197" s="113"/>
      <c r="CTX197" s="113"/>
      <c r="CTY197" s="113"/>
      <c r="CTZ197" s="113"/>
      <c r="CUA197" s="113"/>
      <c r="CUB197" s="113"/>
      <c r="CUC197" s="113"/>
      <c r="CUD197" s="113"/>
      <c r="CUE197" s="113"/>
      <c r="CUF197" s="113"/>
      <c r="CUG197" s="113"/>
      <c r="CUH197" s="113"/>
      <c r="CUI197" s="113"/>
      <c r="CUJ197" s="113"/>
      <c r="CUK197" s="113"/>
      <c r="CUL197" s="113"/>
      <c r="CUM197" s="113"/>
      <c r="CUN197" s="113"/>
      <c r="CUO197" s="113"/>
      <c r="CUP197" s="113"/>
      <c r="CUQ197" s="113"/>
      <c r="CUR197" s="113"/>
      <c r="CUS197" s="113"/>
      <c r="CUT197" s="113"/>
      <c r="CUU197" s="113"/>
      <c r="CUV197" s="113"/>
      <c r="CUW197" s="113"/>
      <c r="CUX197" s="113"/>
      <c r="CUY197" s="113"/>
      <c r="CUZ197" s="113"/>
      <c r="CVA197" s="113"/>
      <c r="CVB197" s="113"/>
      <c r="CVC197" s="113"/>
      <c r="CVD197" s="113"/>
      <c r="CVE197" s="113"/>
      <c r="CVF197" s="113"/>
      <c r="CVG197" s="113"/>
      <c r="CVH197" s="113"/>
      <c r="CVI197" s="113"/>
      <c r="CVJ197" s="113"/>
      <c r="CVK197" s="113"/>
      <c r="CVL197" s="113"/>
      <c r="CVM197" s="113"/>
      <c r="CVN197" s="113"/>
      <c r="CVO197" s="113"/>
      <c r="CVP197" s="113"/>
      <c r="CVQ197" s="113"/>
      <c r="CVR197" s="113"/>
      <c r="CVS197" s="113"/>
      <c r="CVT197" s="113"/>
      <c r="CVU197" s="113"/>
      <c r="CVV197" s="113"/>
      <c r="CVW197" s="113"/>
      <c r="CVX197" s="113"/>
      <c r="CVY197" s="113"/>
      <c r="CVZ197" s="113"/>
      <c r="CWA197" s="113"/>
      <c r="CWB197" s="113"/>
      <c r="CWC197" s="113"/>
      <c r="CWD197" s="113"/>
      <c r="CWE197" s="113"/>
      <c r="CWF197" s="113"/>
      <c r="CWG197" s="113"/>
      <c r="CWH197" s="113"/>
      <c r="CWI197" s="113"/>
      <c r="CWJ197" s="113"/>
      <c r="CWK197" s="113"/>
      <c r="CWL197" s="113"/>
      <c r="CWM197" s="113"/>
      <c r="CWN197" s="113"/>
      <c r="CWO197" s="113"/>
      <c r="CWP197" s="113"/>
      <c r="CWQ197" s="113"/>
      <c r="CWR197" s="113"/>
      <c r="CWS197" s="113"/>
      <c r="CWT197" s="113"/>
      <c r="CWU197" s="113"/>
      <c r="CWV197" s="113"/>
      <c r="CWW197" s="113"/>
      <c r="CWX197" s="113"/>
      <c r="CWY197" s="113"/>
      <c r="CWZ197" s="113"/>
      <c r="CXA197" s="113"/>
      <c r="CXB197" s="113"/>
      <c r="CXC197" s="113"/>
      <c r="CXD197" s="113"/>
      <c r="CXE197" s="113"/>
      <c r="CXF197" s="113"/>
      <c r="CXG197" s="113"/>
      <c r="CXH197" s="113"/>
      <c r="CXI197" s="113"/>
      <c r="CXJ197" s="113"/>
      <c r="CXK197" s="113"/>
      <c r="CXL197" s="113"/>
      <c r="CXM197" s="113"/>
      <c r="CXN197" s="113"/>
      <c r="CXO197" s="113"/>
      <c r="CXP197" s="113"/>
      <c r="CXQ197" s="113"/>
      <c r="CXR197" s="113"/>
      <c r="CXS197" s="113"/>
      <c r="CXT197" s="113"/>
      <c r="CXU197" s="113"/>
      <c r="CXV197" s="113"/>
      <c r="CXW197" s="113"/>
      <c r="CXX197" s="113"/>
      <c r="CXY197" s="113"/>
      <c r="CXZ197" s="113"/>
      <c r="CYA197" s="113"/>
      <c r="CYB197" s="113"/>
      <c r="CYC197" s="113"/>
      <c r="CYD197" s="113"/>
      <c r="CYE197" s="113"/>
      <c r="CYF197" s="113"/>
      <c r="CYG197" s="113"/>
      <c r="CYH197" s="113"/>
      <c r="CYI197" s="113"/>
      <c r="CYJ197" s="113"/>
      <c r="CYK197" s="113"/>
      <c r="CYL197" s="113"/>
      <c r="CYM197" s="113"/>
      <c r="CYN197" s="113"/>
      <c r="CYO197" s="113"/>
      <c r="CYP197" s="113"/>
      <c r="CYQ197" s="113"/>
      <c r="CYR197" s="113"/>
      <c r="CYS197" s="113"/>
      <c r="CYT197" s="113"/>
      <c r="CYU197" s="113"/>
      <c r="CYV197" s="113"/>
      <c r="CYW197" s="113"/>
      <c r="CYX197" s="113"/>
      <c r="CYY197" s="113"/>
      <c r="CYZ197" s="113"/>
      <c r="CZA197" s="113"/>
      <c r="CZB197" s="113"/>
      <c r="CZC197" s="113"/>
      <c r="CZD197" s="113"/>
      <c r="CZE197" s="113"/>
      <c r="CZF197" s="113"/>
      <c r="CZG197" s="113"/>
      <c r="CZH197" s="113"/>
      <c r="CZI197" s="113"/>
      <c r="CZJ197" s="113"/>
      <c r="CZK197" s="113"/>
      <c r="CZL197" s="113"/>
      <c r="CZM197" s="113"/>
      <c r="CZN197" s="113"/>
      <c r="CZO197" s="113"/>
      <c r="CZP197" s="113"/>
      <c r="CZQ197" s="113"/>
      <c r="CZR197" s="113"/>
      <c r="CZS197" s="113"/>
      <c r="CZT197" s="113"/>
      <c r="CZU197" s="113"/>
      <c r="CZV197" s="113"/>
      <c r="CZW197" s="113"/>
      <c r="CZX197" s="113"/>
      <c r="CZY197" s="113"/>
      <c r="CZZ197" s="113"/>
      <c r="DAA197" s="113"/>
      <c r="DAB197" s="113"/>
      <c r="DAC197" s="113"/>
      <c r="DAD197" s="113"/>
      <c r="DAE197" s="113"/>
      <c r="DAF197" s="113"/>
      <c r="DAG197" s="113"/>
      <c r="DAH197" s="113"/>
      <c r="DAI197" s="113"/>
      <c r="DAJ197" s="113"/>
      <c r="DAK197" s="113"/>
      <c r="DAL197" s="113"/>
      <c r="DAM197" s="113"/>
      <c r="DAN197" s="113"/>
      <c r="DAO197" s="113"/>
      <c r="DAP197" s="113"/>
      <c r="DAQ197" s="113"/>
      <c r="DAR197" s="113"/>
      <c r="DAS197" s="113"/>
      <c r="DAT197" s="113"/>
      <c r="DAU197" s="113"/>
      <c r="DAV197" s="113"/>
      <c r="DAW197" s="113"/>
      <c r="DAX197" s="113"/>
      <c r="DAY197" s="113"/>
      <c r="DAZ197" s="113"/>
      <c r="DBA197" s="113"/>
      <c r="DBB197" s="113"/>
      <c r="DBC197" s="113"/>
      <c r="DBD197" s="113"/>
      <c r="DBE197" s="113"/>
      <c r="DBF197" s="113"/>
      <c r="DBG197" s="113"/>
      <c r="DBH197" s="113"/>
      <c r="DBI197" s="113"/>
      <c r="DBJ197" s="113"/>
      <c r="DBK197" s="113"/>
      <c r="DBL197" s="113"/>
      <c r="DBM197" s="113"/>
      <c r="DBN197" s="113"/>
      <c r="DBO197" s="113"/>
      <c r="DBP197" s="113"/>
      <c r="DBQ197" s="113"/>
      <c r="DBR197" s="113"/>
      <c r="DBS197" s="113"/>
      <c r="DBT197" s="113"/>
      <c r="DBU197" s="113"/>
      <c r="DBV197" s="113"/>
      <c r="DBW197" s="113"/>
      <c r="DBX197" s="113"/>
      <c r="DBY197" s="113"/>
      <c r="DBZ197" s="113"/>
      <c r="DCA197" s="113"/>
      <c r="DCB197" s="113"/>
      <c r="DCC197" s="113"/>
      <c r="DCD197" s="113"/>
      <c r="DCE197" s="113"/>
      <c r="DCF197" s="113"/>
      <c r="DCG197" s="113"/>
      <c r="DCH197" s="113"/>
      <c r="DCI197" s="113"/>
      <c r="DCJ197" s="113"/>
      <c r="DCK197" s="113"/>
      <c r="DCL197" s="113"/>
      <c r="DCM197" s="113"/>
      <c r="DCN197" s="113"/>
      <c r="DCO197" s="113"/>
      <c r="DCP197" s="113"/>
      <c r="DCQ197" s="113"/>
      <c r="DCR197" s="113"/>
      <c r="DCS197" s="113"/>
      <c r="DCT197" s="113"/>
      <c r="DCU197" s="113"/>
      <c r="DCV197" s="113"/>
      <c r="DCW197" s="113"/>
      <c r="DCX197" s="113"/>
      <c r="DCY197" s="113"/>
      <c r="DCZ197" s="113"/>
      <c r="DDA197" s="113"/>
      <c r="DDB197" s="113"/>
      <c r="DDC197" s="113"/>
      <c r="DDD197" s="113"/>
      <c r="DDE197" s="113"/>
      <c r="DDF197" s="113"/>
      <c r="DDG197" s="113"/>
      <c r="DDH197" s="113"/>
      <c r="DDI197" s="113"/>
      <c r="DDJ197" s="113"/>
      <c r="DDK197" s="113"/>
      <c r="DDL197" s="113"/>
      <c r="DDM197" s="113"/>
      <c r="DDN197" s="113"/>
      <c r="DDO197" s="113"/>
      <c r="DDP197" s="113"/>
      <c r="DDQ197" s="113"/>
      <c r="DDR197" s="113"/>
      <c r="DDS197" s="113"/>
      <c r="DDT197" s="113"/>
      <c r="DDU197" s="113"/>
      <c r="DDV197" s="113"/>
      <c r="DDW197" s="113"/>
      <c r="DDX197" s="113"/>
      <c r="DDY197" s="113"/>
      <c r="DDZ197" s="113"/>
      <c r="DEA197" s="113"/>
      <c r="DEB197" s="113"/>
      <c r="DEC197" s="113"/>
      <c r="DED197" s="113"/>
      <c r="DEE197" s="113"/>
      <c r="DEF197" s="113"/>
      <c r="DEG197" s="113"/>
      <c r="DEH197" s="113"/>
      <c r="DEI197" s="113"/>
      <c r="DEJ197" s="113"/>
      <c r="DEK197" s="113"/>
      <c r="DEL197" s="113"/>
      <c r="DEM197" s="113"/>
      <c r="DEN197" s="113"/>
      <c r="DEO197" s="113"/>
      <c r="DEP197" s="113"/>
      <c r="DEQ197" s="113"/>
      <c r="DER197" s="113"/>
      <c r="DES197" s="113"/>
      <c r="DET197" s="113"/>
      <c r="DEU197" s="113"/>
      <c r="DEV197" s="113"/>
      <c r="DEW197" s="113"/>
      <c r="DEX197" s="113"/>
      <c r="DEY197" s="113"/>
      <c r="DEZ197" s="113"/>
      <c r="DFA197" s="113"/>
      <c r="DFB197" s="113"/>
      <c r="DFC197" s="113"/>
      <c r="DFD197" s="113"/>
      <c r="DFE197" s="113"/>
      <c r="DFF197" s="113"/>
      <c r="DFG197" s="113"/>
      <c r="DFH197" s="113"/>
      <c r="DFI197" s="113"/>
      <c r="DFJ197" s="113"/>
      <c r="DFK197" s="113"/>
      <c r="DFL197" s="113"/>
      <c r="DFM197" s="113"/>
      <c r="DFN197" s="113"/>
      <c r="DFO197" s="113"/>
      <c r="DFP197" s="113"/>
      <c r="DFQ197" s="113"/>
      <c r="DFR197" s="113"/>
      <c r="DFS197" s="113"/>
      <c r="DFT197" s="113"/>
      <c r="DFU197" s="113"/>
      <c r="DFV197" s="113"/>
      <c r="DFW197" s="113"/>
      <c r="DFX197" s="113"/>
      <c r="DFY197" s="113"/>
      <c r="DFZ197" s="113"/>
      <c r="DGA197" s="113"/>
      <c r="DGB197" s="113"/>
      <c r="DGC197" s="113"/>
      <c r="DGD197" s="113"/>
      <c r="DGE197" s="113"/>
      <c r="DGF197" s="113"/>
      <c r="DGG197" s="113"/>
      <c r="DGH197" s="113"/>
      <c r="DGI197" s="113"/>
      <c r="DGJ197" s="113"/>
      <c r="DGK197" s="113"/>
      <c r="DGL197" s="113"/>
      <c r="DGM197" s="113"/>
      <c r="DGN197" s="113"/>
      <c r="DGO197" s="113"/>
      <c r="DGP197" s="113"/>
      <c r="DGQ197" s="113"/>
      <c r="DGR197" s="113"/>
      <c r="DGS197" s="113"/>
      <c r="DGT197" s="113"/>
      <c r="DGU197" s="113"/>
      <c r="DGV197" s="113"/>
      <c r="DGW197" s="113"/>
      <c r="DGX197" s="113"/>
      <c r="DGY197" s="113"/>
      <c r="DGZ197" s="113"/>
      <c r="DHA197" s="113"/>
      <c r="DHB197" s="113"/>
      <c r="DHC197" s="113"/>
      <c r="DHD197" s="113"/>
      <c r="DHE197" s="113"/>
      <c r="DHF197" s="113"/>
      <c r="DHG197" s="113"/>
      <c r="DHH197" s="113"/>
      <c r="DHI197" s="113"/>
      <c r="DHJ197" s="113"/>
      <c r="DHK197" s="113"/>
      <c r="DHL197" s="113"/>
      <c r="DHM197" s="113"/>
      <c r="DHN197" s="113"/>
      <c r="DHO197" s="113"/>
      <c r="DHP197" s="113"/>
      <c r="DHQ197" s="113"/>
      <c r="DHR197" s="113"/>
      <c r="DHS197" s="113"/>
      <c r="DHT197" s="113"/>
      <c r="DHU197" s="113"/>
      <c r="DHV197" s="113"/>
      <c r="DHW197" s="113"/>
      <c r="DHX197" s="113"/>
      <c r="DHY197" s="113"/>
      <c r="DHZ197" s="113"/>
      <c r="DIA197" s="113"/>
      <c r="DIB197" s="113"/>
      <c r="DIC197" s="113"/>
      <c r="DID197" s="113"/>
      <c r="DIE197" s="113"/>
      <c r="DIF197" s="113"/>
      <c r="DIG197" s="113"/>
      <c r="DIH197" s="113"/>
      <c r="DII197" s="113"/>
      <c r="DIJ197" s="113"/>
      <c r="DIK197" s="113"/>
      <c r="DIL197" s="113"/>
      <c r="DIM197" s="113"/>
      <c r="DIN197" s="113"/>
      <c r="DIO197" s="113"/>
      <c r="DIP197" s="113"/>
      <c r="DIQ197" s="113"/>
      <c r="DIR197" s="113"/>
      <c r="DIS197" s="113"/>
      <c r="DIT197" s="113"/>
      <c r="DIU197" s="113"/>
      <c r="DIV197" s="113"/>
      <c r="DIW197" s="113"/>
      <c r="DIX197" s="113"/>
      <c r="DIY197" s="113"/>
      <c r="DIZ197" s="113"/>
      <c r="DJA197" s="113"/>
      <c r="DJB197" s="113"/>
      <c r="DJC197" s="113"/>
      <c r="DJD197" s="113"/>
      <c r="DJE197" s="113"/>
      <c r="DJF197" s="113"/>
      <c r="DJG197" s="113"/>
      <c r="DJH197" s="113"/>
      <c r="DJI197" s="113"/>
      <c r="DJJ197" s="113"/>
      <c r="DJK197" s="113"/>
      <c r="DJL197" s="113"/>
      <c r="DJM197" s="113"/>
      <c r="DJN197" s="113"/>
      <c r="DJO197" s="113"/>
      <c r="DJP197" s="113"/>
      <c r="DJQ197" s="113"/>
      <c r="DJR197" s="113"/>
      <c r="DJS197" s="113"/>
      <c r="DJT197" s="113"/>
      <c r="DJU197" s="113"/>
      <c r="DJV197" s="113"/>
      <c r="DJW197" s="113"/>
      <c r="DJX197" s="113"/>
      <c r="DJY197" s="113"/>
      <c r="DJZ197" s="113"/>
      <c r="DKA197" s="113"/>
      <c r="DKB197" s="113"/>
      <c r="DKC197" s="113"/>
      <c r="DKD197" s="113"/>
      <c r="DKE197" s="113"/>
      <c r="DKF197" s="113"/>
      <c r="DKG197" s="113"/>
      <c r="DKH197" s="113"/>
      <c r="DKI197" s="113"/>
      <c r="DKJ197" s="113"/>
      <c r="DKK197" s="113"/>
      <c r="DKL197" s="113"/>
      <c r="DKM197" s="113"/>
      <c r="DKN197" s="113"/>
      <c r="DKO197" s="113"/>
      <c r="DKP197" s="113"/>
      <c r="DKQ197" s="113"/>
      <c r="DKR197" s="113"/>
      <c r="DKS197" s="113"/>
      <c r="DKT197" s="113"/>
      <c r="DKU197" s="113"/>
      <c r="DKV197" s="113"/>
      <c r="DKW197" s="113"/>
      <c r="DKX197" s="113"/>
      <c r="DKY197" s="113"/>
      <c r="DKZ197" s="113"/>
      <c r="DLA197" s="113"/>
      <c r="DLB197" s="113"/>
      <c r="DLC197" s="113"/>
      <c r="DLD197" s="113"/>
      <c r="DLE197" s="113"/>
      <c r="DLF197" s="113"/>
      <c r="DLG197" s="113"/>
      <c r="DLH197" s="113"/>
      <c r="DLI197" s="113"/>
      <c r="DLJ197" s="113"/>
      <c r="DLK197" s="113"/>
      <c r="DLL197" s="113"/>
      <c r="DLM197" s="113"/>
      <c r="DLN197" s="113"/>
      <c r="DLO197" s="113"/>
      <c r="DLP197" s="113"/>
      <c r="DLQ197" s="113"/>
      <c r="DLR197" s="113"/>
      <c r="DLS197" s="113"/>
      <c r="DLT197" s="113"/>
      <c r="DLU197" s="113"/>
      <c r="DLV197" s="113"/>
      <c r="DLW197" s="113"/>
      <c r="DLX197" s="113"/>
      <c r="DLY197" s="113"/>
      <c r="DLZ197" s="113"/>
      <c r="DMA197" s="113"/>
      <c r="DMB197" s="113"/>
      <c r="DMC197" s="113"/>
      <c r="DMD197" s="113"/>
      <c r="DME197" s="113"/>
      <c r="DMF197" s="113"/>
      <c r="DMG197" s="113"/>
      <c r="DMH197" s="113"/>
      <c r="DMI197" s="113"/>
      <c r="DMJ197" s="113"/>
      <c r="DMK197" s="113"/>
      <c r="DML197" s="113"/>
      <c r="DMM197" s="113"/>
      <c r="DMN197" s="113"/>
      <c r="DMO197" s="113"/>
      <c r="DMP197" s="113"/>
      <c r="DMQ197" s="113"/>
      <c r="DMR197" s="113"/>
      <c r="DMS197" s="113"/>
      <c r="DMT197" s="113"/>
      <c r="DMU197" s="113"/>
      <c r="DMV197" s="113"/>
      <c r="DMW197" s="113"/>
      <c r="DMX197" s="113"/>
      <c r="DMY197" s="113"/>
      <c r="DMZ197" s="113"/>
      <c r="DNA197" s="113"/>
      <c r="DNB197" s="113"/>
      <c r="DNC197" s="113"/>
      <c r="DND197" s="113"/>
      <c r="DNE197" s="113"/>
      <c r="DNF197" s="113"/>
      <c r="DNG197" s="113"/>
      <c r="DNH197" s="113"/>
      <c r="DNI197" s="113"/>
      <c r="DNJ197" s="113"/>
      <c r="DNK197" s="113"/>
      <c r="DNL197" s="113"/>
      <c r="DNM197" s="113"/>
      <c r="DNN197" s="113"/>
      <c r="DNO197" s="113"/>
      <c r="DNP197" s="113"/>
      <c r="DNQ197" s="113"/>
      <c r="DNR197" s="113"/>
      <c r="DNS197" s="113"/>
      <c r="DNT197" s="113"/>
      <c r="DNU197" s="113"/>
      <c r="DNV197" s="113"/>
      <c r="DNW197" s="113"/>
      <c r="DNX197" s="113"/>
      <c r="DNY197" s="113"/>
      <c r="DNZ197" s="113"/>
      <c r="DOA197" s="113"/>
      <c r="DOB197" s="113"/>
      <c r="DOC197" s="113"/>
      <c r="DOD197" s="113"/>
      <c r="DOE197" s="113"/>
      <c r="DOF197" s="113"/>
      <c r="DOG197" s="113"/>
      <c r="DOH197" s="113"/>
      <c r="DOI197" s="113"/>
      <c r="DOJ197" s="113"/>
      <c r="DOK197" s="113"/>
      <c r="DOL197" s="113"/>
      <c r="DOM197" s="113"/>
      <c r="DON197" s="113"/>
      <c r="DOO197" s="113"/>
      <c r="DOP197" s="113"/>
      <c r="DOQ197" s="113"/>
      <c r="DOR197" s="113"/>
      <c r="DOS197" s="113"/>
      <c r="DOT197" s="113"/>
      <c r="DOU197" s="113"/>
      <c r="DOV197" s="113"/>
      <c r="DOW197" s="113"/>
      <c r="DOX197" s="113"/>
      <c r="DOY197" s="113"/>
      <c r="DOZ197" s="113"/>
      <c r="DPA197" s="113"/>
      <c r="DPB197" s="113"/>
      <c r="DPC197" s="113"/>
      <c r="DPD197" s="113"/>
      <c r="DPE197" s="113"/>
      <c r="DPF197" s="113"/>
      <c r="DPG197" s="113"/>
      <c r="DPH197" s="113"/>
      <c r="DPI197" s="113"/>
      <c r="DPJ197" s="113"/>
      <c r="DPK197" s="113"/>
      <c r="DPL197" s="113"/>
      <c r="DPM197" s="113"/>
      <c r="DPN197" s="113"/>
      <c r="DPO197" s="113"/>
      <c r="DPP197" s="113"/>
      <c r="DPQ197" s="113"/>
      <c r="DPR197" s="113"/>
      <c r="DPS197" s="113"/>
      <c r="DPT197" s="113"/>
      <c r="DPU197" s="113"/>
      <c r="DPV197" s="113"/>
      <c r="DPW197" s="113"/>
      <c r="DPX197" s="113"/>
      <c r="DPY197" s="113"/>
      <c r="DPZ197" s="113"/>
      <c r="DQA197" s="113"/>
      <c r="DQB197" s="113"/>
      <c r="DQC197" s="113"/>
      <c r="DQD197" s="113"/>
      <c r="DQE197" s="113"/>
      <c r="DQF197" s="113"/>
      <c r="DQG197" s="113"/>
      <c r="DQH197" s="113"/>
      <c r="DQI197" s="113"/>
      <c r="DQJ197" s="113"/>
      <c r="DQK197" s="113"/>
      <c r="DQL197" s="113"/>
      <c r="DQM197" s="113"/>
      <c r="DQN197" s="113"/>
      <c r="DQO197" s="113"/>
      <c r="DQP197" s="113"/>
      <c r="DQQ197" s="113"/>
      <c r="DQR197" s="113"/>
      <c r="DQS197" s="113"/>
      <c r="DQT197" s="113"/>
      <c r="DQU197" s="113"/>
      <c r="DQV197" s="113"/>
      <c r="DQW197" s="113"/>
      <c r="DQX197" s="113"/>
      <c r="DQY197" s="113"/>
      <c r="DQZ197" s="113"/>
      <c r="DRA197" s="113"/>
      <c r="DRB197" s="113"/>
      <c r="DRC197" s="113"/>
      <c r="DRD197" s="113"/>
      <c r="DRE197" s="113"/>
      <c r="DRF197" s="113"/>
      <c r="DRG197" s="113"/>
      <c r="DRH197" s="113"/>
      <c r="DRI197" s="113"/>
      <c r="DRJ197" s="113"/>
      <c r="DRK197" s="113"/>
      <c r="DRL197" s="113"/>
      <c r="DRM197" s="113"/>
      <c r="DRN197" s="113"/>
      <c r="DRO197" s="113"/>
      <c r="DRP197" s="113"/>
      <c r="DRQ197" s="113"/>
      <c r="DRR197" s="113"/>
      <c r="DRS197" s="113"/>
      <c r="DRT197" s="113"/>
      <c r="DRU197" s="113"/>
      <c r="DRV197" s="113"/>
      <c r="DRW197" s="113"/>
      <c r="DRX197" s="113"/>
      <c r="DRY197" s="113"/>
      <c r="DRZ197" s="113"/>
      <c r="DSA197" s="113"/>
      <c r="DSB197" s="113"/>
      <c r="DSC197" s="113"/>
      <c r="DSD197" s="113"/>
      <c r="DSE197" s="113"/>
      <c r="DSF197" s="113"/>
      <c r="DSG197" s="113"/>
      <c r="DSH197" s="113"/>
      <c r="DSI197" s="113"/>
      <c r="DSJ197" s="113"/>
      <c r="DSK197" s="113"/>
      <c r="DSL197" s="113"/>
      <c r="DSM197" s="113"/>
      <c r="DSN197" s="113"/>
      <c r="DSO197" s="113"/>
      <c r="DSP197" s="113"/>
      <c r="DSQ197" s="113"/>
      <c r="DSR197" s="113"/>
      <c r="DSS197" s="113"/>
      <c r="DST197" s="113"/>
      <c r="DSU197" s="113"/>
      <c r="DSV197" s="113"/>
      <c r="DSW197" s="113"/>
      <c r="DSX197" s="113"/>
      <c r="DSY197" s="113"/>
      <c r="DSZ197" s="113"/>
      <c r="DTA197" s="113"/>
      <c r="DTB197" s="113"/>
      <c r="DTC197" s="113"/>
      <c r="DTD197" s="113"/>
      <c r="DTE197" s="113"/>
      <c r="DTF197" s="113"/>
      <c r="DTG197" s="113"/>
      <c r="DTH197" s="113"/>
      <c r="DTI197" s="113"/>
      <c r="DTJ197" s="113"/>
      <c r="DTK197" s="113"/>
      <c r="DTL197" s="113"/>
      <c r="DTM197" s="113"/>
      <c r="DTN197" s="113"/>
      <c r="DTO197" s="113"/>
      <c r="DTP197" s="113"/>
      <c r="DTQ197" s="113"/>
      <c r="DTR197" s="113"/>
      <c r="DTS197" s="113"/>
      <c r="DTT197" s="113"/>
      <c r="DTU197" s="113"/>
      <c r="DTV197" s="113"/>
      <c r="DTW197" s="113"/>
      <c r="DTX197" s="113"/>
      <c r="DTY197" s="113"/>
      <c r="DTZ197" s="113"/>
      <c r="DUA197" s="113"/>
      <c r="DUB197" s="113"/>
      <c r="DUC197" s="113"/>
      <c r="DUD197" s="113"/>
      <c r="DUE197" s="113"/>
      <c r="DUF197" s="113"/>
      <c r="DUG197" s="113"/>
      <c r="DUH197" s="113"/>
      <c r="DUI197" s="113"/>
      <c r="DUJ197" s="113"/>
      <c r="DUK197" s="113"/>
      <c r="DUL197" s="113"/>
      <c r="DUM197" s="113"/>
      <c r="DUN197" s="113"/>
      <c r="DUO197" s="113"/>
      <c r="DUP197" s="113"/>
      <c r="DUQ197" s="113"/>
      <c r="DUR197" s="113"/>
      <c r="DUS197" s="113"/>
      <c r="DUT197" s="113"/>
      <c r="DUU197" s="113"/>
      <c r="DUV197" s="113"/>
      <c r="DUW197" s="113"/>
      <c r="DUX197" s="113"/>
      <c r="DUY197" s="113"/>
      <c r="DUZ197" s="113"/>
      <c r="DVA197" s="113"/>
      <c r="DVB197" s="113"/>
      <c r="DVC197" s="113"/>
      <c r="DVD197" s="113"/>
      <c r="DVE197" s="113"/>
      <c r="DVF197" s="113"/>
      <c r="DVG197" s="113"/>
      <c r="DVH197" s="113"/>
      <c r="DVI197" s="113"/>
      <c r="DVJ197" s="113"/>
      <c r="DVK197" s="113"/>
      <c r="DVL197" s="113"/>
      <c r="DVM197" s="113"/>
      <c r="DVN197" s="113"/>
      <c r="DVO197" s="113"/>
      <c r="DVP197" s="113"/>
      <c r="DVQ197" s="113"/>
      <c r="DVR197" s="113"/>
      <c r="DVS197" s="113"/>
      <c r="DVT197" s="113"/>
      <c r="DVU197" s="113"/>
      <c r="DVV197" s="113"/>
      <c r="DVW197" s="113"/>
      <c r="DVX197" s="113"/>
      <c r="DVY197" s="113"/>
      <c r="DVZ197" s="113"/>
      <c r="DWA197" s="113"/>
      <c r="DWB197" s="113"/>
      <c r="DWC197" s="113"/>
      <c r="DWD197" s="113"/>
      <c r="DWE197" s="113"/>
      <c r="DWF197" s="113"/>
      <c r="DWG197" s="113"/>
      <c r="DWH197" s="113"/>
      <c r="DWI197" s="113"/>
      <c r="DWJ197" s="113"/>
      <c r="DWK197" s="113"/>
      <c r="DWL197" s="113"/>
      <c r="DWM197" s="113"/>
      <c r="DWN197" s="113"/>
      <c r="DWO197" s="113"/>
      <c r="DWP197" s="113"/>
      <c r="DWQ197" s="113"/>
      <c r="DWR197" s="113"/>
      <c r="DWS197" s="113"/>
      <c r="DWT197" s="113"/>
      <c r="DWU197" s="113"/>
      <c r="DWV197" s="113"/>
      <c r="DWW197" s="113"/>
      <c r="DWX197" s="113"/>
      <c r="DWY197" s="113"/>
      <c r="DWZ197" s="113"/>
      <c r="DXA197" s="113"/>
      <c r="DXB197" s="113"/>
      <c r="DXC197" s="113"/>
      <c r="DXD197" s="113"/>
      <c r="DXE197" s="113"/>
      <c r="DXF197" s="113"/>
      <c r="DXG197" s="113"/>
      <c r="DXH197" s="113"/>
      <c r="DXI197" s="113"/>
      <c r="DXJ197" s="113"/>
      <c r="DXK197" s="113"/>
      <c r="DXL197" s="113"/>
      <c r="DXM197" s="113"/>
      <c r="DXN197" s="113"/>
      <c r="DXO197" s="113"/>
      <c r="DXP197" s="113"/>
      <c r="DXQ197" s="113"/>
      <c r="DXR197" s="113"/>
      <c r="DXS197" s="113"/>
      <c r="DXT197" s="113"/>
      <c r="DXU197" s="113"/>
      <c r="DXV197" s="113"/>
      <c r="DXW197" s="113"/>
      <c r="DXX197" s="113"/>
      <c r="DXY197" s="113"/>
      <c r="DXZ197" s="113"/>
      <c r="DYA197" s="113"/>
      <c r="DYB197" s="113"/>
      <c r="DYC197" s="113"/>
      <c r="DYD197" s="113"/>
      <c r="DYE197" s="113"/>
      <c r="DYF197" s="113"/>
      <c r="DYG197" s="113"/>
      <c r="DYH197" s="113"/>
      <c r="DYI197" s="113"/>
      <c r="DYJ197" s="113"/>
      <c r="DYK197" s="113"/>
      <c r="DYL197" s="113"/>
      <c r="DYM197" s="113"/>
      <c r="DYN197" s="113"/>
      <c r="DYO197" s="113"/>
      <c r="DYP197" s="113"/>
      <c r="DYQ197" s="113"/>
      <c r="DYR197" s="113"/>
      <c r="DYS197" s="113"/>
      <c r="DYT197" s="113"/>
      <c r="DYU197" s="113"/>
      <c r="DYV197" s="113"/>
      <c r="DYW197" s="113"/>
      <c r="DYX197" s="113"/>
      <c r="DYY197" s="113"/>
      <c r="DYZ197" s="113"/>
      <c r="DZA197" s="113"/>
      <c r="DZB197" s="113"/>
      <c r="DZC197" s="113"/>
      <c r="DZD197" s="113"/>
      <c r="DZE197" s="113"/>
      <c r="DZF197" s="113"/>
      <c r="DZG197" s="113"/>
      <c r="DZH197" s="113"/>
      <c r="DZI197" s="113"/>
      <c r="DZJ197" s="113"/>
      <c r="DZK197" s="113"/>
      <c r="DZL197" s="113"/>
      <c r="DZM197" s="113"/>
      <c r="DZN197" s="113"/>
      <c r="DZO197" s="113"/>
      <c r="DZP197" s="113"/>
      <c r="DZQ197" s="113"/>
      <c r="DZR197" s="113"/>
      <c r="DZS197" s="113"/>
      <c r="DZT197" s="113"/>
      <c r="DZU197" s="113"/>
      <c r="DZV197" s="113"/>
      <c r="DZW197" s="113"/>
      <c r="DZX197" s="113"/>
      <c r="DZY197" s="113"/>
      <c r="DZZ197" s="113"/>
      <c r="EAA197" s="113"/>
      <c r="EAB197" s="113"/>
      <c r="EAC197" s="113"/>
      <c r="EAD197" s="113"/>
      <c r="EAE197" s="113"/>
      <c r="EAF197" s="113"/>
      <c r="EAG197" s="113"/>
      <c r="EAH197" s="113"/>
      <c r="EAI197" s="113"/>
      <c r="EAJ197" s="113"/>
      <c r="EAK197" s="113"/>
      <c r="EAL197" s="113"/>
      <c r="EAM197" s="113"/>
      <c r="EAN197" s="113"/>
      <c r="EAO197" s="113"/>
      <c r="EAP197" s="113"/>
      <c r="EAQ197" s="113"/>
      <c r="EAR197" s="113"/>
      <c r="EAS197" s="113"/>
      <c r="EAT197" s="113"/>
      <c r="EAU197" s="113"/>
      <c r="EAV197" s="113"/>
      <c r="EAW197" s="113"/>
      <c r="EAX197" s="113"/>
      <c r="EAY197" s="113"/>
      <c r="EAZ197" s="113"/>
      <c r="EBA197" s="113"/>
      <c r="EBB197" s="113"/>
      <c r="EBC197" s="113"/>
      <c r="EBD197" s="113"/>
      <c r="EBE197" s="113"/>
      <c r="EBF197" s="113"/>
      <c r="EBG197" s="113"/>
      <c r="EBH197" s="113"/>
      <c r="EBI197" s="113"/>
      <c r="EBJ197" s="113"/>
      <c r="EBK197" s="113"/>
      <c r="EBL197" s="113"/>
      <c r="EBM197" s="113"/>
      <c r="EBN197" s="113"/>
      <c r="EBO197" s="113"/>
      <c r="EBP197" s="113"/>
      <c r="EBQ197" s="113"/>
      <c r="EBR197" s="113"/>
      <c r="EBS197" s="113"/>
      <c r="EBT197" s="113"/>
      <c r="EBU197" s="113"/>
      <c r="EBV197" s="113"/>
      <c r="EBW197" s="113"/>
      <c r="EBX197" s="113"/>
      <c r="EBY197" s="113"/>
      <c r="EBZ197" s="113"/>
      <c r="ECA197" s="113"/>
      <c r="ECB197" s="113"/>
      <c r="ECC197" s="113"/>
      <c r="ECD197" s="113"/>
      <c r="ECE197" s="113"/>
      <c r="ECF197" s="113"/>
      <c r="ECG197" s="113"/>
      <c r="ECH197" s="113"/>
      <c r="ECI197" s="113"/>
      <c r="ECJ197" s="113"/>
      <c r="ECK197" s="113"/>
      <c r="ECL197" s="113"/>
      <c r="ECM197" s="113"/>
      <c r="ECN197" s="113"/>
      <c r="ECO197" s="113"/>
      <c r="ECP197" s="113"/>
      <c r="ECQ197" s="113"/>
      <c r="ECR197" s="113"/>
      <c r="ECS197" s="113"/>
      <c r="ECT197" s="113"/>
      <c r="ECU197" s="113"/>
      <c r="ECV197" s="113"/>
      <c r="ECW197" s="113"/>
      <c r="ECX197" s="113"/>
      <c r="ECY197" s="113"/>
      <c r="ECZ197" s="113"/>
      <c r="EDA197" s="113"/>
      <c r="EDB197" s="113"/>
      <c r="EDC197" s="113"/>
      <c r="EDD197" s="113"/>
      <c r="EDE197" s="113"/>
      <c r="EDF197" s="113"/>
      <c r="EDG197" s="113"/>
      <c r="EDH197" s="113"/>
      <c r="EDI197" s="113"/>
      <c r="EDJ197" s="113"/>
      <c r="EDK197" s="113"/>
      <c r="EDL197" s="113"/>
      <c r="EDM197" s="113"/>
      <c r="EDN197" s="113"/>
      <c r="EDO197" s="113"/>
      <c r="EDP197" s="113"/>
      <c r="EDQ197" s="113"/>
      <c r="EDR197" s="113"/>
      <c r="EDS197" s="113"/>
      <c r="EDT197" s="113"/>
      <c r="EDU197" s="113"/>
      <c r="EDV197" s="113"/>
      <c r="EDW197" s="113"/>
      <c r="EDX197" s="113"/>
      <c r="EDY197" s="113"/>
      <c r="EDZ197" s="113"/>
      <c r="EEA197" s="113"/>
      <c r="EEB197" s="113"/>
      <c r="EEC197" s="113"/>
      <c r="EED197" s="113"/>
      <c r="EEE197" s="113"/>
      <c r="EEF197" s="113"/>
      <c r="EEG197" s="113"/>
      <c r="EEH197" s="113"/>
      <c r="EEI197" s="113"/>
      <c r="EEJ197" s="113"/>
      <c r="EEK197" s="113"/>
      <c r="EEL197" s="113"/>
      <c r="EEM197" s="113"/>
      <c r="EEN197" s="113"/>
      <c r="EEO197" s="113"/>
      <c r="EEP197" s="113"/>
      <c r="EEQ197" s="113"/>
      <c r="EER197" s="113"/>
      <c r="EES197" s="113"/>
      <c r="EET197" s="113"/>
      <c r="EEU197" s="113"/>
      <c r="EEV197" s="113"/>
      <c r="EEW197" s="113"/>
      <c r="EEX197" s="113"/>
      <c r="EEY197" s="113"/>
      <c r="EEZ197" s="113"/>
      <c r="EFA197" s="113"/>
      <c r="EFB197" s="113"/>
      <c r="EFC197" s="113"/>
      <c r="EFD197" s="113"/>
      <c r="EFE197" s="113"/>
      <c r="EFF197" s="113"/>
      <c r="EFG197" s="113"/>
      <c r="EFH197" s="113"/>
      <c r="EFI197" s="113"/>
      <c r="EFJ197" s="113"/>
      <c r="EFK197" s="113"/>
      <c r="EFL197" s="113"/>
      <c r="EFM197" s="113"/>
      <c r="EFN197" s="113"/>
      <c r="EFO197" s="113"/>
      <c r="EFP197" s="113"/>
      <c r="EFQ197" s="113"/>
      <c r="EFR197" s="113"/>
      <c r="EFS197" s="113"/>
      <c r="EFT197" s="113"/>
      <c r="EFU197" s="113"/>
      <c r="EFV197" s="113"/>
      <c r="EFW197" s="113"/>
      <c r="EFX197" s="113"/>
      <c r="EFY197" s="113"/>
      <c r="EFZ197" s="113"/>
      <c r="EGA197" s="113"/>
      <c r="EGB197" s="113"/>
      <c r="EGC197" s="113"/>
      <c r="EGD197" s="113"/>
      <c r="EGE197" s="113"/>
      <c r="EGF197" s="113"/>
      <c r="EGG197" s="113"/>
      <c r="EGH197" s="113"/>
      <c r="EGI197" s="113"/>
      <c r="EGJ197" s="113"/>
      <c r="EGK197" s="113"/>
      <c r="EGL197" s="113"/>
      <c r="EGM197" s="113"/>
      <c r="EGN197" s="113"/>
      <c r="EGO197" s="113"/>
      <c r="EGP197" s="113"/>
      <c r="EGQ197" s="113"/>
      <c r="EGR197" s="113"/>
      <c r="EGS197" s="113"/>
      <c r="EGT197" s="113"/>
      <c r="EGU197" s="113"/>
      <c r="EGV197" s="113"/>
      <c r="EGW197" s="113"/>
      <c r="EGX197" s="113"/>
      <c r="EGY197" s="113"/>
      <c r="EGZ197" s="113"/>
      <c r="EHA197" s="113"/>
      <c r="EHB197" s="113"/>
      <c r="EHC197" s="113"/>
      <c r="EHD197" s="113"/>
      <c r="EHE197" s="113"/>
      <c r="EHF197" s="113"/>
      <c r="EHG197" s="113"/>
      <c r="EHH197" s="113"/>
      <c r="EHI197" s="113"/>
      <c r="EHJ197" s="113"/>
      <c r="EHK197" s="113"/>
      <c r="EHL197" s="113"/>
      <c r="EHM197" s="113"/>
      <c r="EHN197" s="113"/>
      <c r="EHO197" s="113"/>
      <c r="EHP197" s="113"/>
      <c r="EHQ197" s="113"/>
      <c r="EHR197" s="113"/>
      <c r="EHS197" s="113"/>
      <c r="EHT197" s="113"/>
      <c r="EHU197" s="113"/>
      <c r="EHV197" s="113"/>
      <c r="EHW197" s="113"/>
      <c r="EHX197" s="113"/>
      <c r="EHY197" s="113"/>
      <c r="EHZ197" s="113"/>
      <c r="EIA197" s="113"/>
      <c r="EIB197" s="113"/>
      <c r="EIC197" s="113"/>
      <c r="EID197" s="113"/>
      <c r="EIE197" s="113"/>
      <c r="EIF197" s="113"/>
      <c r="EIG197" s="113"/>
      <c r="EIH197" s="113"/>
      <c r="EII197" s="113"/>
      <c r="EIJ197" s="113"/>
      <c r="EIK197" s="113"/>
      <c r="EIL197" s="113"/>
      <c r="EIM197" s="113"/>
      <c r="EIN197" s="113"/>
      <c r="EIO197" s="113"/>
      <c r="EIP197" s="113"/>
      <c r="EIQ197" s="113"/>
      <c r="EIR197" s="113"/>
      <c r="EIS197" s="113"/>
      <c r="EIT197" s="113"/>
      <c r="EIU197" s="113"/>
      <c r="EIV197" s="113"/>
      <c r="EIW197" s="113"/>
      <c r="EIX197" s="113"/>
      <c r="EIY197" s="113"/>
      <c r="EIZ197" s="113"/>
      <c r="EJA197" s="113"/>
      <c r="EJB197" s="113"/>
      <c r="EJC197" s="113"/>
      <c r="EJD197" s="113"/>
      <c r="EJE197" s="113"/>
      <c r="EJF197" s="113"/>
      <c r="EJG197" s="113"/>
      <c r="EJH197" s="113"/>
      <c r="EJI197" s="113"/>
      <c r="EJJ197" s="113"/>
      <c r="EJK197" s="113"/>
      <c r="EJL197" s="113"/>
      <c r="EJM197" s="113"/>
      <c r="EJN197" s="113"/>
      <c r="EJO197" s="113"/>
      <c r="EJP197" s="113"/>
      <c r="EJQ197" s="113"/>
      <c r="EJR197" s="113"/>
      <c r="EJS197" s="113"/>
      <c r="EJT197" s="113"/>
      <c r="EJU197" s="113"/>
      <c r="EJV197" s="113"/>
      <c r="EJW197" s="113"/>
      <c r="EJX197" s="113"/>
      <c r="EJY197" s="113"/>
      <c r="EJZ197" s="113"/>
      <c r="EKA197" s="113"/>
      <c r="EKB197" s="113"/>
      <c r="EKC197" s="113"/>
      <c r="EKD197" s="113"/>
      <c r="EKE197" s="113"/>
      <c r="EKF197" s="113"/>
      <c r="EKG197" s="113"/>
      <c r="EKH197" s="113"/>
      <c r="EKI197" s="113"/>
      <c r="EKJ197" s="113"/>
      <c r="EKK197" s="113"/>
      <c r="EKL197" s="113"/>
      <c r="EKM197" s="113"/>
      <c r="EKN197" s="113"/>
      <c r="EKO197" s="113"/>
      <c r="EKP197" s="113"/>
      <c r="EKQ197" s="113"/>
      <c r="EKR197" s="113"/>
      <c r="EKS197" s="113"/>
      <c r="EKT197" s="113"/>
      <c r="EKU197" s="113"/>
      <c r="EKV197" s="113"/>
      <c r="EKW197" s="113"/>
      <c r="EKX197" s="113"/>
      <c r="EKY197" s="113"/>
      <c r="EKZ197" s="113"/>
      <c r="ELA197" s="113"/>
      <c r="ELB197" s="113"/>
      <c r="ELC197" s="113"/>
      <c r="ELD197" s="113"/>
      <c r="ELE197" s="113"/>
      <c r="ELF197" s="113"/>
      <c r="ELG197" s="113"/>
      <c r="ELH197" s="113"/>
      <c r="ELI197" s="113"/>
      <c r="ELJ197" s="113"/>
      <c r="ELK197" s="113"/>
      <c r="ELL197" s="113"/>
      <c r="ELM197" s="113"/>
      <c r="ELN197" s="113"/>
      <c r="ELO197" s="113"/>
      <c r="ELP197" s="113"/>
      <c r="ELQ197" s="113"/>
      <c r="ELR197" s="113"/>
      <c r="ELS197" s="113"/>
      <c r="ELT197" s="113"/>
      <c r="ELU197" s="113"/>
      <c r="ELV197" s="113"/>
      <c r="ELW197" s="113"/>
      <c r="ELX197" s="113"/>
      <c r="ELY197" s="113"/>
      <c r="ELZ197" s="113"/>
      <c r="EMA197" s="113"/>
      <c r="EMB197" s="113"/>
      <c r="EMC197" s="113"/>
      <c r="EMD197" s="113"/>
      <c r="EME197" s="113"/>
      <c r="EMF197" s="113"/>
      <c r="EMG197" s="113"/>
      <c r="EMH197" s="113"/>
      <c r="EMI197" s="113"/>
      <c r="EMJ197" s="113"/>
      <c r="EMK197" s="113"/>
      <c r="EML197" s="113"/>
      <c r="EMM197" s="113"/>
      <c r="EMN197" s="113"/>
      <c r="EMO197" s="113"/>
      <c r="EMP197" s="113"/>
      <c r="EMQ197" s="113"/>
      <c r="EMR197" s="113"/>
      <c r="EMS197" s="113"/>
      <c r="EMT197" s="113"/>
      <c r="EMU197" s="113"/>
      <c r="EMV197" s="113"/>
      <c r="EMW197" s="113"/>
      <c r="EMX197" s="113"/>
      <c r="EMY197" s="113"/>
      <c r="EMZ197" s="113"/>
      <c r="ENA197" s="113"/>
      <c r="ENB197" s="113"/>
      <c r="ENC197" s="113"/>
      <c r="END197" s="113"/>
      <c r="ENE197" s="113"/>
      <c r="ENF197" s="113"/>
      <c r="ENG197" s="113"/>
      <c r="ENH197" s="113"/>
      <c r="ENI197" s="113"/>
      <c r="ENJ197" s="113"/>
      <c r="ENK197" s="113"/>
      <c r="ENL197" s="113"/>
      <c r="ENM197" s="113"/>
      <c r="ENN197" s="113"/>
      <c r="ENO197" s="113"/>
      <c r="ENP197" s="113"/>
      <c r="ENQ197" s="113"/>
      <c r="ENR197" s="113"/>
      <c r="ENS197" s="113"/>
      <c r="ENT197" s="113"/>
      <c r="ENU197" s="113"/>
      <c r="ENV197" s="113"/>
      <c r="ENW197" s="113"/>
      <c r="ENX197" s="113"/>
      <c r="ENY197" s="113"/>
      <c r="ENZ197" s="113"/>
      <c r="EOA197" s="113"/>
      <c r="EOB197" s="113"/>
      <c r="EOC197" s="113"/>
      <c r="EOD197" s="113"/>
      <c r="EOE197" s="113"/>
      <c r="EOF197" s="113"/>
      <c r="EOG197" s="113"/>
      <c r="EOH197" s="113"/>
      <c r="EOI197" s="113"/>
      <c r="EOJ197" s="113"/>
      <c r="EOK197" s="113"/>
      <c r="EOL197" s="113"/>
      <c r="EOM197" s="113"/>
      <c r="EON197" s="113"/>
      <c r="EOO197" s="113"/>
      <c r="EOP197" s="113"/>
      <c r="EOQ197" s="113"/>
      <c r="EOR197" s="113"/>
      <c r="EOS197" s="113"/>
      <c r="EOT197" s="113"/>
      <c r="EOU197" s="113"/>
      <c r="EOV197" s="113"/>
      <c r="EOW197" s="113"/>
      <c r="EOX197" s="113"/>
      <c r="EOY197" s="113"/>
      <c r="EOZ197" s="113"/>
      <c r="EPA197" s="113"/>
      <c r="EPB197" s="113"/>
      <c r="EPC197" s="113"/>
      <c r="EPD197" s="113"/>
      <c r="EPE197" s="113"/>
      <c r="EPF197" s="113"/>
      <c r="EPG197" s="113"/>
      <c r="EPH197" s="113"/>
      <c r="EPI197" s="113"/>
      <c r="EPJ197" s="113"/>
      <c r="EPK197" s="113"/>
      <c r="EPL197" s="113"/>
      <c r="EPM197" s="113"/>
      <c r="EPN197" s="113"/>
      <c r="EPO197" s="113"/>
      <c r="EPP197" s="113"/>
      <c r="EPQ197" s="113"/>
      <c r="EPR197" s="113"/>
      <c r="EPS197" s="113"/>
      <c r="EPT197" s="113"/>
      <c r="EPU197" s="113"/>
      <c r="EPV197" s="113"/>
      <c r="EPW197" s="113"/>
      <c r="EPX197" s="113"/>
      <c r="EPY197" s="113"/>
      <c r="EPZ197" s="113"/>
      <c r="EQA197" s="113"/>
      <c r="EQB197" s="113"/>
      <c r="EQC197" s="113"/>
      <c r="EQD197" s="113"/>
      <c r="EQE197" s="113"/>
      <c r="EQF197" s="113"/>
      <c r="EQG197" s="113"/>
      <c r="EQH197" s="113"/>
      <c r="EQI197" s="113"/>
      <c r="EQJ197" s="113"/>
      <c r="EQK197" s="113"/>
      <c r="EQL197" s="113"/>
      <c r="EQM197" s="113"/>
      <c r="EQN197" s="113"/>
      <c r="EQO197" s="113"/>
      <c r="EQP197" s="113"/>
      <c r="EQQ197" s="113"/>
      <c r="EQR197" s="113"/>
      <c r="EQS197" s="113"/>
      <c r="EQT197" s="113"/>
      <c r="EQU197" s="113"/>
      <c r="EQV197" s="113"/>
      <c r="EQW197" s="113"/>
      <c r="EQX197" s="113"/>
      <c r="EQY197" s="113"/>
      <c r="EQZ197" s="113"/>
      <c r="ERA197" s="113"/>
      <c r="ERB197" s="113"/>
      <c r="ERC197" s="113"/>
      <c r="ERD197" s="113"/>
      <c r="ERE197" s="113"/>
      <c r="ERF197" s="113"/>
      <c r="ERG197" s="113"/>
      <c r="ERH197" s="113"/>
      <c r="ERI197" s="113"/>
      <c r="ERJ197" s="113"/>
      <c r="ERK197" s="113"/>
      <c r="ERL197" s="113"/>
      <c r="ERM197" s="113"/>
      <c r="ERN197" s="113"/>
      <c r="ERO197" s="113"/>
      <c r="ERP197" s="113"/>
      <c r="ERQ197" s="113"/>
      <c r="ERR197" s="113"/>
      <c r="ERS197" s="113"/>
      <c r="ERT197" s="113"/>
      <c r="ERU197" s="113"/>
      <c r="ERV197" s="113"/>
      <c r="ERW197" s="113"/>
      <c r="ERX197" s="113"/>
      <c r="ERY197" s="113"/>
      <c r="ERZ197" s="113"/>
      <c r="ESA197" s="113"/>
      <c r="ESB197" s="113"/>
      <c r="ESC197" s="113"/>
      <c r="ESD197" s="113"/>
      <c r="ESE197" s="113"/>
      <c r="ESF197" s="113"/>
      <c r="ESG197" s="113"/>
      <c r="ESH197" s="113"/>
      <c r="ESI197" s="113"/>
      <c r="ESJ197" s="113"/>
      <c r="ESK197" s="113"/>
      <c r="ESL197" s="113"/>
      <c r="ESM197" s="113"/>
      <c r="ESN197" s="113"/>
      <c r="ESO197" s="113"/>
      <c r="ESP197" s="113"/>
      <c r="ESQ197" s="113"/>
      <c r="ESR197" s="113"/>
      <c r="ESS197" s="113"/>
      <c r="EST197" s="113"/>
      <c r="ESU197" s="113"/>
      <c r="ESV197" s="113"/>
      <c r="ESW197" s="113"/>
      <c r="ESX197" s="113"/>
      <c r="ESY197" s="113"/>
      <c r="ESZ197" s="113"/>
      <c r="ETA197" s="113"/>
      <c r="ETB197" s="113"/>
      <c r="ETC197" s="113"/>
      <c r="ETD197" s="113"/>
      <c r="ETE197" s="113"/>
      <c r="ETF197" s="113"/>
      <c r="ETG197" s="113"/>
      <c r="ETH197" s="113"/>
      <c r="ETI197" s="113"/>
      <c r="ETJ197" s="113"/>
      <c r="ETK197" s="113"/>
      <c r="ETL197" s="113"/>
      <c r="ETM197" s="113"/>
      <c r="ETN197" s="113"/>
      <c r="ETO197" s="113"/>
      <c r="ETP197" s="113"/>
      <c r="ETQ197" s="113"/>
      <c r="ETR197" s="113"/>
      <c r="ETS197" s="113"/>
      <c r="ETT197" s="113"/>
      <c r="ETU197" s="113"/>
      <c r="ETV197" s="113"/>
      <c r="ETW197" s="113"/>
      <c r="ETX197" s="113"/>
      <c r="ETY197" s="113"/>
      <c r="ETZ197" s="113"/>
      <c r="EUA197" s="113"/>
      <c r="EUB197" s="113"/>
      <c r="EUC197" s="113"/>
      <c r="EUD197" s="113"/>
      <c r="EUE197" s="113"/>
      <c r="EUF197" s="113"/>
      <c r="EUG197" s="113"/>
      <c r="EUH197" s="113"/>
      <c r="EUI197" s="113"/>
      <c r="EUJ197" s="113"/>
      <c r="EUK197" s="113"/>
      <c r="EUL197" s="113"/>
      <c r="EUM197" s="113"/>
      <c r="EUN197" s="113"/>
      <c r="EUO197" s="113"/>
      <c r="EUP197" s="113"/>
      <c r="EUQ197" s="113"/>
      <c r="EUR197" s="113"/>
      <c r="EUS197" s="113"/>
      <c r="EUT197" s="113"/>
      <c r="EUU197" s="113"/>
      <c r="EUV197" s="113"/>
      <c r="EUW197" s="113"/>
      <c r="EUX197" s="113"/>
      <c r="EUY197" s="113"/>
      <c r="EUZ197" s="113"/>
      <c r="EVA197" s="113"/>
      <c r="EVB197" s="113"/>
      <c r="EVC197" s="113"/>
      <c r="EVD197" s="113"/>
      <c r="EVE197" s="113"/>
      <c r="EVF197" s="113"/>
      <c r="EVG197" s="113"/>
      <c r="EVH197" s="113"/>
      <c r="EVI197" s="113"/>
      <c r="EVJ197" s="113"/>
      <c r="EVK197" s="113"/>
      <c r="EVL197" s="113"/>
      <c r="EVM197" s="113"/>
      <c r="EVN197" s="113"/>
      <c r="EVO197" s="113"/>
      <c r="EVP197" s="113"/>
      <c r="EVQ197" s="113"/>
      <c r="EVR197" s="113"/>
      <c r="EVS197" s="113"/>
      <c r="EVT197" s="113"/>
      <c r="EVU197" s="113"/>
      <c r="EVV197" s="113"/>
      <c r="EVW197" s="113"/>
      <c r="EVX197" s="113"/>
      <c r="EVY197" s="113"/>
      <c r="EVZ197" s="113"/>
      <c r="EWA197" s="113"/>
      <c r="EWB197" s="113"/>
      <c r="EWC197" s="113"/>
      <c r="EWD197" s="113"/>
      <c r="EWE197" s="113"/>
      <c r="EWF197" s="113"/>
      <c r="EWG197" s="113"/>
      <c r="EWH197" s="113"/>
      <c r="EWI197" s="113"/>
      <c r="EWJ197" s="113"/>
      <c r="EWK197" s="113"/>
      <c r="EWL197" s="113"/>
      <c r="EWM197" s="113"/>
      <c r="EWN197" s="113"/>
      <c r="EWO197" s="113"/>
      <c r="EWP197" s="113"/>
      <c r="EWQ197" s="113"/>
      <c r="EWR197" s="113"/>
      <c r="EWS197" s="113"/>
      <c r="EWT197" s="113"/>
      <c r="EWU197" s="113"/>
      <c r="EWV197" s="113"/>
      <c r="EWW197" s="113"/>
      <c r="EWX197" s="113"/>
      <c r="EWY197" s="113"/>
      <c r="EWZ197" s="113"/>
      <c r="EXA197" s="113"/>
      <c r="EXB197" s="113"/>
      <c r="EXC197" s="113"/>
      <c r="EXD197" s="113"/>
      <c r="EXE197" s="113"/>
      <c r="EXF197" s="113"/>
      <c r="EXG197" s="113"/>
      <c r="EXH197" s="113"/>
      <c r="EXI197" s="113"/>
      <c r="EXJ197" s="113"/>
      <c r="EXK197" s="113"/>
      <c r="EXL197" s="113"/>
      <c r="EXM197" s="113"/>
      <c r="EXN197" s="113"/>
      <c r="EXO197" s="113"/>
      <c r="EXP197" s="113"/>
      <c r="EXQ197" s="113"/>
      <c r="EXR197" s="113"/>
      <c r="EXS197" s="113"/>
      <c r="EXT197" s="113"/>
      <c r="EXU197" s="113"/>
      <c r="EXV197" s="113"/>
      <c r="EXW197" s="113"/>
      <c r="EXX197" s="113"/>
      <c r="EXY197" s="113"/>
      <c r="EXZ197" s="113"/>
      <c r="EYA197" s="113"/>
      <c r="EYB197" s="113"/>
      <c r="EYC197" s="113"/>
      <c r="EYD197" s="113"/>
      <c r="EYE197" s="113"/>
      <c r="EYF197" s="113"/>
      <c r="EYG197" s="113"/>
      <c r="EYH197" s="113"/>
      <c r="EYI197" s="113"/>
      <c r="EYJ197" s="113"/>
      <c r="EYK197" s="113"/>
      <c r="EYL197" s="113"/>
      <c r="EYM197" s="113"/>
      <c r="EYN197" s="113"/>
      <c r="EYO197" s="113"/>
      <c r="EYP197" s="113"/>
      <c r="EYQ197" s="113"/>
      <c r="EYR197" s="113"/>
      <c r="EYS197" s="113"/>
      <c r="EYT197" s="113"/>
      <c r="EYU197" s="113"/>
      <c r="EYV197" s="113"/>
      <c r="EYW197" s="113"/>
      <c r="EYX197" s="113"/>
      <c r="EYY197" s="113"/>
      <c r="EYZ197" s="113"/>
      <c r="EZA197" s="113"/>
      <c r="EZB197" s="113"/>
      <c r="EZC197" s="113"/>
      <c r="EZD197" s="113"/>
      <c r="EZE197" s="113"/>
      <c r="EZF197" s="113"/>
      <c r="EZG197" s="113"/>
      <c r="EZH197" s="113"/>
      <c r="EZI197" s="113"/>
      <c r="EZJ197" s="113"/>
      <c r="EZK197" s="113"/>
      <c r="EZL197" s="113"/>
      <c r="EZM197" s="113"/>
      <c r="EZN197" s="113"/>
      <c r="EZO197" s="113"/>
      <c r="EZP197" s="113"/>
      <c r="EZQ197" s="113"/>
      <c r="EZR197" s="113"/>
      <c r="EZS197" s="113"/>
      <c r="EZT197" s="113"/>
      <c r="EZU197" s="113"/>
      <c r="EZV197" s="113"/>
      <c r="EZW197" s="113"/>
      <c r="EZX197" s="113"/>
      <c r="EZY197" s="113"/>
      <c r="EZZ197" s="113"/>
      <c r="FAA197" s="113"/>
      <c r="FAB197" s="113"/>
      <c r="FAC197" s="113"/>
      <c r="FAD197" s="113"/>
      <c r="FAE197" s="113"/>
      <c r="FAF197" s="113"/>
      <c r="FAG197" s="113"/>
      <c r="FAH197" s="113"/>
      <c r="FAI197" s="113"/>
      <c r="FAJ197" s="113"/>
      <c r="FAK197" s="113"/>
      <c r="FAL197" s="113"/>
      <c r="FAM197" s="113"/>
      <c r="FAN197" s="113"/>
      <c r="FAO197" s="113"/>
      <c r="FAP197" s="113"/>
      <c r="FAQ197" s="113"/>
      <c r="FAR197" s="113"/>
      <c r="FAS197" s="113"/>
      <c r="FAT197" s="113"/>
      <c r="FAU197" s="113"/>
      <c r="FAV197" s="113"/>
      <c r="FAW197" s="113"/>
      <c r="FAX197" s="113"/>
      <c r="FAY197" s="113"/>
      <c r="FAZ197" s="113"/>
      <c r="FBA197" s="113"/>
      <c r="FBB197" s="113"/>
      <c r="FBC197" s="113"/>
      <c r="FBD197" s="113"/>
      <c r="FBE197" s="113"/>
      <c r="FBF197" s="113"/>
      <c r="FBG197" s="113"/>
      <c r="FBH197" s="113"/>
      <c r="FBI197" s="113"/>
      <c r="FBJ197" s="113"/>
      <c r="FBK197" s="113"/>
      <c r="FBL197" s="113"/>
      <c r="FBM197" s="113"/>
      <c r="FBN197" s="113"/>
      <c r="FBO197" s="113"/>
      <c r="FBP197" s="113"/>
      <c r="FBQ197" s="113"/>
      <c r="FBR197" s="113"/>
      <c r="FBS197" s="113"/>
      <c r="FBT197" s="113"/>
      <c r="FBU197" s="113"/>
      <c r="FBV197" s="113"/>
      <c r="FBW197" s="113"/>
      <c r="FBX197" s="113"/>
      <c r="FBY197" s="113"/>
      <c r="FBZ197" s="113"/>
      <c r="FCA197" s="113"/>
      <c r="FCB197" s="113"/>
      <c r="FCC197" s="113"/>
      <c r="FCD197" s="113"/>
      <c r="FCE197" s="113"/>
      <c r="FCF197" s="113"/>
      <c r="FCG197" s="113"/>
      <c r="FCH197" s="113"/>
      <c r="FCI197" s="113"/>
      <c r="FCJ197" s="113"/>
      <c r="FCK197" s="113"/>
      <c r="FCL197" s="113"/>
      <c r="FCM197" s="113"/>
      <c r="FCN197" s="113"/>
      <c r="FCO197" s="113"/>
      <c r="FCP197" s="113"/>
      <c r="FCQ197" s="113"/>
      <c r="FCR197" s="113"/>
      <c r="FCS197" s="113"/>
      <c r="FCT197" s="113"/>
      <c r="FCU197" s="113"/>
      <c r="FCV197" s="113"/>
      <c r="FCW197" s="113"/>
      <c r="FCX197" s="113"/>
      <c r="FCY197" s="113"/>
      <c r="FCZ197" s="113"/>
      <c r="FDA197" s="113"/>
      <c r="FDB197" s="113"/>
      <c r="FDC197" s="113"/>
      <c r="FDD197" s="113"/>
      <c r="FDE197" s="113"/>
      <c r="FDF197" s="113"/>
      <c r="FDG197" s="113"/>
      <c r="FDH197" s="113"/>
      <c r="FDI197" s="113"/>
      <c r="FDJ197" s="113"/>
      <c r="FDK197" s="113"/>
      <c r="FDL197" s="113"/>
      <c r="FDM197" s="113"/>
      <c r="FDN197" s="113"/>
      <c r="FDO197" s="113"/>
      <c r="FDP197" s="113"/>
      <c r="FDQ197" s="113"/>
      <c r="FDR197" s="113"/>
      <c r="FDS197" s="113"/>
      <c r="FDT197" s="113"/>
      <c r="FDU197" s="113"/>
      <c r="FDV197" s="113"/>
      <c r="FDW197" s="113"/>
      <c r="FDX197" s="113"/>
      <c r="FDY197" s="113"/>
      <c r="FDZ197" s="113"/>
      <c r="FEA197" s="113"/>
      <c r="FEB197" s="113"/>
      <c r="FEC197" s="113"/>
      <c r="FED197" s="113"/>
      <c r="FEE197" s="113"/>
      <c r="FEF197" s="113"/>
      <c r="FEG197" s="113"/>
      <c r="FEH197" s="113"/>
      <c r="FEI197" s="113"/>
      <c r="FEJ197" s="113"/>
      <c r="FEK197" s="113"/>
      <c r="FEL197" s="113"/>
      <c r="FEM197" s="113"/>
      <c r="FEN197" s="113"/>
      <c r="FEO197" s="113"/>
      <c r="FEP197" s="113"/>
      <c r="FEQ197" s="113"/>
      <c r="FER197" s="113"/>
      <c r="FES197" s="113"/>
      <c r="FET197" s="113"/>
      <c r="FEU197" s="113"/>
      <c r="FEV197" s="113"/>
      <c r="FEW197" s="113"/>
      <c r="FEX197" s="113"/>
      <c r="FEY197" s="113"/>
      <c r="FEZ197" s="113"/>
      <c r="FFA197" s="113"/>
      <c r="FFB197" s="113"/>
      <c r="FFC197" s="113"/>
      <c r="FFD197" s="113"/>
      <c r="FFE197" s="113"/>
      <c r="FFF197" s="113"/>
      <c r="FFG197" s="113"/>
      <c r="FFH197" s="113"/>
      <c r="FFI197" s="113"/>
      <c r="FFJ197" s="113"/>
      <c r="FFK197" s="113"/>
      <c r="FFL197" s="113"/>
      <c r="FFM197" s="113"/>
      <c r="FFN197" s="113"/>
      <c r="FFO197" s="113"/>
      <c r="FFP197" s="113"/>
      <c r="FFQ197" s="113"/>
      <c r="FFR197" s="113"/>
      <c r="FFS197" s="113"/>
      <c r="FFT197" s="113"/>
      <c r="FFU197" s="113"/>
      <c r="FFV197" s="113"/>
      <c r="FFW197" s="113"/>
      <c r="FFX197" s="113"/>
      <c r="FFY197" s="113"/>
      <c r="FFZ197" s="113"/>
      <c r="FGA197" s="113"/>
      <c r="FGB197" s="113"/>
      <c r="FGC197" s="113"/>
      <c r="FGD197" s="113"/>
      <c r="FGE197" s="113"/>
      <c r="FGF197" s="113"/>
      <c r="FGG197" s="113"/>
      <c r="FGH197" s="113"/>
      <c r="FGI197" s="113"/>
      <c r="FGJ197" s="113"/>
      <c r="FGK197" s="113"/>
      <c r="FGL197" s="113"/>
      <c r="FGM197" s="113"/>
      <c r="FGN197" s="113"/>
      <c r="FGO197" s="113"/>
      <c r="FGP197" s="113"/>
      <c r="FGQ197" s="113"/>
      <c r="FGR197" s="113"/>
      <c r="FGS197" s="113"/>
      <c r="FGT197" s="113"/>
      <c r="FGU197" s="113"/>
      <c r="FGV197" s="113"/>
      <c r="FGW197" s="113"/>
      <c r="FGX197" s="113"/>
      <c r="FGY197" s="113"/>
      <c r="FGZ197" s="113"/>
      <c r="FHA197" s="113"/>
      <c r="FHB197" s="113"/>
      <c r="FHC197" s="113"/>
      <c r="FHD197" s="113"/>
      <c r="FHE197" s="113"/>
      <c r="FHF197" s="113"/>
      <c r="FHG197" s="113"/>
      <c r="FHH197" s="113"/>
      <c r="FHI197" s="113"/>
      <c r="FHJ197" s="113"/>
      <c r="FHK197" s="113"/>
      <c r="FHL197" s="113"/>
      <c r="FHM197" s="113"/>
      <c r="FHN197" s="113"/>
      <c r="FHO197" s="113"/>
      <c r="FHP197" s="113"/>
      <c r="FHQ197" s="113"/>
      <c r="FHR197" s="113"/>
      <c r="FHS197" s="113"/>
      <c r="FHT197" s="113"/>
      <c r="FHU197" s="113"/>
      <c r="FHV197" s="113"/>
      <c r="FHW197" s="113"/>
      <c r="FHX197" s="113"/>
      <c r="FHY197" s="113"/>
      <c r="FHZ197" s="113"/>
      <c r="FIA197" s="113"/>
      <c r="FIB197" s="113"/>
      <c r="FIC197" s="113"/>
      <c r="FID197" s="113"/>
      <c r="FIE197" s="113"/>
      <c r="FIF197" s="113"/>
      <c r="FIG197" s="113"/>
      <c r="FIH197" s="113"/>
      <c r="FII197" s="113"/>
      <c r="FIJ197" s="113"/>
      <c r="FIK197" s="113"/>
      <c r="FIL197" s="113"/>
      <c r="FIM197" s="113"/>
      <c r="FIN197" s="113"/>
      <c r="FIO197" s="113"/>
      <c r="FIP197" s="113"/>
      <c r="FIQ197" s="113"/>
      <c r="FIR197" s="113"/>
      <c r="FIS197" s="113"/>
      <c r="FIT197" s="113"/>
      <c r="FIU197" s="113"/>
      <c r="FIV197" s="113"/>
      <c r="FIW197" s="113"/>
      <c r="FIX197" s="113"/>
      <c r="FIY197" s="113"/>
      <c r="FIZ197" s="113"/>
      <c r="FJA197" s="113"/>
      <c r="FJB197" s="113"/>
      <c r="FJC197" s="113"/>
      <c r="FJD197" s="113"/>
      <c r="FJE197" s="113"/>
      <c r="FJF197" s="113"/>
      <c r="FJG197" s="113"/>
      <c r="FJH197" s="113"/>
      <c r="FJI197" s="113"/>
      <c r="FJJ197" s="113"/>
      <c r="FJK197" s="113"/>
      <c r="FJL197" s="113"/>
      <c r="FJM197" s="113"/>
      <c r="FJN197" s="113"/>
      <c r="FJO197" s="113"/>
      <c r="FJP197" s="113"/>
      <c r="FJQ197" s="113"/>
      <c r="FJR197" s="113"/>
      <c r="FJS197" s="113"/>
      <c r="FJT197" s="113"/>
      <c r="FJU197" s="113"/>
      <c r="FJV197" s="113"/>
      <c r="FJW197" s="113"/>
      <c r="FJX197" s="113"/>
      <c r="FJY197" s="113"/>
      <c r="FJZ197" s="113"/>
      <c r="FKA197" s="113"/>
      <c r="FKB197" s="113"/>
      <c r="FKC197" s="113"/>
      <c r="FKD197" s="113"/>
      <c r="FKE197" s="113"/>
      <c r="FKF197" s="113"/>
      <c r="FKG197" s="113"/>
      <c r="FKH197" s="113"/>
      <c r="FKI197" s="113"/>
      <c r="FKJ197" s="113"/>
      <c r="FKK197" s="113"/>
      <c r="FKL197" s="113"/>
      <c r="FKM197" s="113"/>
      <c r="FKN197" s="113"/>
      <c r="FKO197" s="113"/>
      <c r="FKP197" s="113"/>
      <c r="FKQ197" s="113"/>
      <c r="FKR197" s="113"/>
      <c r="FKS197" s="113"/>
      <c r="FKT197" s="113"/>
      <c r="FKU197" s="113"/>
      <c r="FKV197" s="113"/>
      <c r="FKW197" s="113"/>
      <c r="FKX197" s="113"/>
      <c r="FKY197" s="113"/>
      <c r="FKZ197" s="113"/>
      <c r="FLA197" s="113"/>
      <c r="FLB197" s="113"/>
      <c r="FLC197" s="113"/>
      <c r="FLD197" s="113"/>
      <c r="FLE197" s="113"/>
      <c r="FLF197" s="113"/>
      <c r="FLG197" s="113"/>
      <c r="FLH197" s="113"/>
      <c r="FLI197" s="113"/>
      <c r="FLJ197" s="113"/>
      <c r="FLK197" s="113"/>
      <c r="FLL197" s="113"/>
      <c r="FLM197" s="113"/>
      <c r="FLN197" s="113"/>
      <c r="FLO197" s="113"/>
      <c r="FLP197" s="113"/>
      <c r="FLQ197" s="113"/>
      <c r="FLR197" s="113"/>
      <c r="FLS197" s="113"/>
      <c r="FLT197" s="113"/>
      <c r="FLU197" s="113"/>
      <c r="FLV197" s="113"/>
      <c r="FLW197" s="113"/>
      <c r="FLX197" s="113"/>
      <c r="FLY197" s="113"/>
      <c r="FLZ197" s="113"/>
      <c r="FMA197" s="113"/>
      <c r="FMB197" s="113"/>
      <c r="FMC197" s="113"/>
      <c r="FMD197" s="113"/>
      <c r="FME197" s="113"/>
      <c r="FMF197" s="113"/>
      <c r="FMG197" s="113"/>
      <c r="FMH197" s="113"/>
      <c r="FMI197" s="113"/>
      <c r="FMJ197" s="113"/>
      <c r="FMK197" s="113"/>
      <c r="FML197" s="113"/>
      <c r="FMM197" s="113"/>
      <c r="FMN197" s="113"/>
      <c r="FMO197" s="113"/>
      <c r="FMP197" s="113"/>
      <c r="FMQ197" s="113"/>
      <c r="FMR197" s="113"/>
      <c r="FMS197" s="113"/>
      <c r="FMT197" s="113"/>
      <c r="FMU197" s="113"/>
      <c r="FMV197" s="113"/>
      <c r="FMW197" s="113"/>
      <c r="FMX197" s="113"/>
      <c r="FMY197" s="113"/>
      <c r="FMZ197" s="113"/>
      <c r="FNA197" s="113"/>
      <c r="FNB197" s="113"/>
      <c r="FNC197" s="113"/>
      <c r="FND197" s="113"/>
      <c r="FNE197" s="113"/>
      <c r="FNF197" s="113"/>
      <c r="FNG197" s="113"/>
      <c r="FNH197" s="113"/>
      <c r="FNI197" s="113"/>
      <c r="FNJ197" s="113"/>
      <c r="FNK197" s="113"/>
      <c r="FNL197" s="113"/>
      <c r="FNM197" s="113"/>
      <c r="FNN197" s="113"/>
      <c r="FNO197" s="113"/>
      <c r="FNP197" s="113"/>
      <c r="FNQ197" s="113"/>
      <c r="FNR197" s="113"/>
      <c r="FNS197" s="113"/>
      <c r="FNT197" s="113"/>
      <c r="FNU197" s="113"/>
      <c r="FNV197" s="113"/>
      <c r="FNW197" s="113"/>
      <c r="FNX197" s="113"/>
      <c r="FNY197" s="113"/>
      <c r="FNZ197" s="113"/>
      <c r="FOA197" s="113"/>
      <c r="FOB197" s="113"/>
      <c r="FOC197" s="113"/>
      <c r="FOD197" s="113"/>
      <c r="FOE197" s="113"/>
      <c r="FOF197" s="113"/>
      <c r="FOG197" s="113"/>
      <c r="FOH197" s="113"/>
      <c r="FOI197" s="113"/>
      <c r="FOJ197" s="113"/>
      <c r="FOK197" s="113"/>
      <c r="FOL197" s="113"/>
      <c r="FOM197" s="113"/>
      <c r="FON197" s="113"/>
      <c r="FOO197" s="113"/>
      <c r="FOP197" s="113"/>
      <c r="FOQ197" s="113"/>
      <c r="FOR197" s="113"/>
      <c r="FOS197" s="113"/>
      <c r="FOT197" s="113"/>
      <c r="FOU197" s="113"/>
      <c r="FOV197" s="113"/>
      <c r="FOW197" s="113"/>
      <c r="FOX197" s="113"/>
      <c r="FOY197" s="113"/>
      <c r="FOZ197" s="113"/>
      <c r="FPA197" s="113"/>
      <c r="FPB197" s="113"/>
      <c r="FPC197" s="113"/>
      <c r="FPD197" s="113"/>
      <c r="FPE197" s="113"/>
      <c r="FPF197" s="113"/>
      <c r="FPG197" s="113"/>
      <c r="FPH197" s="113"/>
      <c r="FPI197" s="113"/>
      <c r="FPJ197" s="113"/>
      <c r="FPK197" s="113"/>
      <c r="FPL197" s="113"/>
      <c r="FPM197" s="113"/>
      <c r="FPN197" s="113"/>
      <c r="FPO197" s="113"/>
      <c r="FPP197" s="113"/>
      <c r="FPQ197" s="113"/>
      <c r="FPR197" s="113"/>
      <c r="FPS197" s="113"/>
      <c r="FPT197" s="113"/>
      <c r="FPU197" s="113"/>
      <c r="FPV197" s="113"/>
      <c r="FPW197" s="113"/>
      <c r="FPX197" s="113"/>
      <c r="FPY197" s="113"/>
      <c r="FPZ197" s="113"/>
      <c r="FQA197" s="113"/>
      <c r="FQB197" s="113"/>
      <c r="FQC197" s="113"/>
      <c r="FQD197" s="113"/>
      <c r="FQE197" s="113"/>
      <c r="FQF197" s="113"/>
      <c r="FQG197" s="113"/>
      <c r="FQH197" s="113"/>
      <c r="FQI197" s="113"/>
      <c r="FQJ197" s="113"/>
      <c r="FQK197" s="113"/>
      <c r="FQL197" s="113"/>
      <c r="FQM197" s="113"/>
      <c r="FQN197" s="113"/>
      <c r="FQO197" s="113"/>
      <c r="FQP197" s="113"/>
      <c r="FQQ197" s="113"/>
      <c r="FQR197" s="113"/>
      <c r="FQS197" s="113"/>
      <c r="FQT197" s="113"/>
      <c r="FQU197" s="113"/>
      <c r="FQV197" s="113"/>
      <c r="FQW197" s="113"/>
      <c r="FQX197" s="113"/>
      <c r="FQY197" s="113"/>
      <c r="FQZ197" s="113"/>
      <c r="FRA197" s="113"/>
      <c r="FRB197" s="113"/>
      <c r="FRC197" s="113"/>
      <c r="FRD197" s="113"/>
      <c r="FRE197" s="113"/>
      <c r="FRF197" s="113"/>
      <c r="FRG197" s="113"/>
      <c r="FRH197" s="113"/>
      <c r="FRI197" s="113"/>
      <c r="FRJ197" s="113"/>
      <c r="FRK197" s="113"/>
      <c r="FRL197" s="113"/>
      <c r="FRM197" s="113"/>
      <c r="FRN197" s="113"/>
      <c r="FRO197" s="113"/>
      <c r="FRP197" s="113"/>
      <c r="FRQ197" s="113"/>
      <c r="FRR197" s="113"/>
      <c r="FRS197" s="113"/>
      <c r="FRT197" s="113"/>
      <c r="FRU197" s="113"/>
      <c r="FRV197" s="113"/>
      <c r="FRW197" s="113"/>
      <c r="FRX197" s="113"/>
      <c r="FRY197" s="113"/>
      <c r="FRZ197" s="113"/>
      <c r="FSA197" s="113"/>
      <c r="FSB197" s="113"/>
      <c r="FSC197" s="113"/>
      <c r="FSD197" s="113"/>
      <c r="FSE197" s="113"/>
      <c r="FSF197" s="113"/>
      <c r="FSG197" s="113"/>
      <c r="FSH197" s="113"/>
      <c r="FSI197" s="113"/>
      <c r="FSJ197" s="113"/>
      <c r="FSK197" s="113"/>
      <c r="FSL197" s="113"/>
      <c r="FSM197" s="113"/>
      <c r="FSN197" s="113"/>
      <c r="FSO197" s="113"/>
      <c r="FSP197" s="113"/>
      <c r="FSQ197" s="113"/>
      <c r="FSR197" s="113"/>
      <c r="FSS197" s="113"/>
      <c r="FST197" s="113"/>
      <c r="FSU197" s="113"/>
      <c r="FSV197" s="113"/>
      <c r="FSW197" s="113"/>
      <c r="FSX197" s="113"/>
      <c r="FSY197" s="113"/>
      <c r="FSZ197" s="113"/>
      <c r="FTA197" s="113"/>
      <c r="FTB197" s="113"/>
      <c r="FTC197" s="113"/>
      <c r="FTD197" s="113"/>
      <c r="FTE197" s="113"/>
      <c r="FTF197" s="113"/>
      <c r="FTG197" s="113"/>
      <c r="FTH197" s="113"/>
      <c r="FTI197" s="113"/>
      <c r="FTJ197" s="113"/>
      <c r="FTK197" s="113"/>
      <c r="FTL197" s="113"/>
      <c r="FTM197" s="113"/>
      <c r="FTN197" s="113"/>
      <c r="FTO197" s="113"/>
      <c r="FTP197" s="113"/>
      <c r="FTQ197" s="113"/>
      <c r="FTR197" s="113"/>
      <c r="FTS197" s="113"/>
      <c r="FTT197" s="113"/>
      <c r="FTU197" s="113"/>
      <c r="FTV197" s="113"/>
      <c r="FTW197" s="113"/>
      <c r="FTX197" s="113"/>
      <c r="FTY197" s="113"/>
      <c r="FTZ197" s="113"/>
      <c r="FUA197" s="113"/>
      <c r="FUB197" s="113"/>
      <c r="FUC197" s="113"/>
      <c r="FUD197" s="113"/>
      <c r="FUE197" s="113"/>
      <c r="FUF197" s="113"/>
      <c r="FUG197" s="113"/>
      <c r="FUH197" s="113"/>
      <c r="FUI197" s="113"/>
      <c r="FUJ197" s="113"/>
      <c r="FUK197" s="113"/>
      <c r="FUL197" s="113"/>
      <c r="FUM197" s="113"/>
      <c r="FUN197" s="113"/>
      <c r="FUO197" s="113"/>
      <c r="FUP197" s="113"/>
      <c r="FUQ197" s="113"/>
      <c r="FUR197" s="113"/>
      <c r="FUS197" s="113"/>
      <c r="FUT197" s="113"/>
      <c r="FUU197" s="113"/>
      <c r="FUV197" s="113"/>
      <c r="FUW197" s="113"/>
      <c r="FUX197" s="113"/>
      <c r="FUY197" s="113"/>
      <c r="FUZ197" s="113"/>
      <c r="FVA197" s="113"/>
      <c r="FVB197" s="113"/>
      <c r="FVC197" s="113"/>
      <c r="FVD197" s="113"/>
      <c r="FVE197" s="113"/>
      <c r="FVF197" s="113"/>
      <c r="FVG197" s="113"/>
      <c r="FVH197" s="113"/>
      <c r="FVI197" s="113"/>
      <c r="FVJ197" s="113"/>
      <c r="FVK197" s="113"/>
      <c r="FVL197" s="113"/>
      <c r="FVM197" s="113"/>
      <c r="FVN197" s="113"/>
      <c r="FVO197" s="113"/>
      <c r="FVP197" s="113"/>
      <c r="FVQ197" s="113"/>
      <c r="FVR197" s="113"/>
      <c r="FVS197" s="113"/>
      <c r="FVT197" s="113"/>
      <c r="FVU197" s="113"/>
      <c r="FVV197" s="113"/>
      <c r="FVW197" s="113"/>
      <c r="FVX197" s="113"/>
      <c r="FVY197" s="113"/>
      <c r="FVZ197" s="113"/>
      <c r="FWA197" s="113"/>
      <c r="FWB197" s="113"/>
      <c r="FWC197" s="113"/>
      <c r="FWD197" s="113"/>
      <c r="FWE197" s="113"/>
      <c r="FWF197" s="113"/>
      <c r="FWG197" s="113"/>
      <c r="FWH197" s="113"/>
      <c r="FWI197" s="113"/>
      <c r="FWJ197" s="113"/>
      <c r="FWK197" s="113"/>
      <c r="FWL197" s="113"/>
      <c r="FWM197" s="113"/>
      <c r="FWN197" s="113"/>
      <c r="FWO197" s="113"/>
      <c r="FWP197" s="113"/>
      <c r="FWQ197" s="113"/>
      <c r="FWR197" s="113"/>
      <c r="FWS197" s="113"/>
      <c r="FWT197" s="113"/>
      <c r="FWU197" s="113"/>
      <c r="FWV197" s="113"/>
      <c r="FWW197" s="113"/>
      <c r="FWX197" s="113"/>
      <c r="FWY197" s="113"/>
      <c r="FWZ197" s="113"/>
      <c r="FXA197" s="113"/>
      <c r="FXB197" s="113"/>
      <c r="FXC197" s="113"/>
      <c r="FXD197" s="113"/>
      <c r="FXE197" s="113"/>
      <c r="FXF197" s="113"/>
      <c r="FXG197" s="113"/>
      <c r="FXH197" s="113"/>
      <c r="FXI197" s="113"/>
      <c r="FXJ197" s="113"/>
      <c r="FXK197" s="113"/>
      <c r="FXL197" s="113"/>
      <c r="FXM197" s="113"/>
      <c r="FXN197" s="113"/>
      <c r="FXO197" s="113"/>
      <c r="FXP197" s="113"/>
      <c r="FXQ197" s="113"/>
      <c r="FXR197" s="113"/>
      <c r="FXS197" s="113"/>
      <c r="FXT197" s="113"/>
      <c r="FXU197" s="113"/>
      <c r="FXV197" s="113"/>
      <c r="FXW197" s="113"/>
      <c r="FXX197" s="113"/>
      <c r="FXY197" s="113"/>
      <c r="FXZ197" s="113"/>
      <c r="FYA197" s="113"/>
      <c r="FYB197" s="113"/>
      <c r="FYC197" s="113"/>
      <c r="FYD197" s="113"/>
      <c r="FYE197" s="113"/>
      <c r="FYF197" s="113"/>
      <c r="FYG197" s="113"/>
      <c r="FYH197" s="113"/>
      <c r="FYI197" s="113"/>
      <c r="FYJ197" s="113"/>
      <c r="FYK197" s="113"/>
      <c r="FYL197" s="113"/>
      <c r="FYM197" s="113"/>
      <c r="FYN197" s="113"/>
      <c r="FYO197" s="113"/>
      <c r="FYP197" s="113"/>
      <c r="FYQ197" s="113"/>
      <c r="FYR197" s="113"/>
      <c r="FYS197" s="113"/>
      <c r="FYT197" s="113"/>
      <c r="FYU197" s="113"/>
      <c r="FYV197" s="113"/>
      <c r="FYW197" s="113"/>
      <c r="FYX197" s="113"/>
      <c r="FYY197" s="113"/>
      <c r="FYZ197" s="113"/>
      <c r="FZA197" s="113"/>
      <c r="FZB197" s="113"/>
      <c r="FZC197" s="113"/>
      <c r="FZD197" s="113"/>
      <c r="FZE197" s="113"/>
      <c r="FZF197" s="113"/>
      <c r="FZG197" s="113"/>
      <c r="FZH197" s="113"/>
      <c r="FZI197" s="113"/>
      <c r="FZJ197" s="113"/>
      <c r="FZK197" s="113"/>
      <c r="FZL197" s="113"/>
      <c r="FZM197" s="113"/>
      <c r="FZN197" s="113"/>
      <c r="FZO197" s="113"/>
      <c r="FZP197" s="113"/>
      <c r="FZQ197" s="113"/>
      <c r="FZR197" s="113"/>
      <c r="FZS197" s="113"/>
      <c r="FZT197" s="113"/>
      <c r="FZU197" s="113"/>
      <c r="FZV197" s="113"/>
      <c r="FZW197" s="113"/>
      <c r="FZX197" s="113"/>
      <c r="FZY197" s="113"/>
      <c r="FZZ197" s="113"/>
      <c r="GAA197" s="113"/>
      <c r="GAB197" s="113"/>
      <c r="GAC197" s="113"/>
      <c r="GAD197" s="113"/>
      <c r="GAE197" s="113"/>
      <c r="GAF197" s="113"/>
      <c r="GAG197" s="113"/>
      <c r="GAH197" s="113"/>
      <c r="GAI197" s="113"/>
      <c r="GAJ197" s="113"/>
      <c r="GAK197" s="113"/>
      <c r="GAL197" s="113"/>
      <c r="GAM197" s="113"/>
      <c r="GAN197" s="113"/>
      <c r="GAO197" s="113"/>
      <c r="GAP197" s="113"/>
      <c r="GAQ197" s="113"/>
      <c r="GAR197" s="113"/>
      <c r="GAS197" s="113"/>
      <c r="GAT197" s="113"/>
      <c r="GAU197" s="113"/>
      <c r="GAV197" s="113"/>
      <c r="GAW197" s="113"/>
      <c r="GAX197" s="113"/>
      <c r="GAY197" s="113"/>
      <c r="GAZ197" s="113"/>
      <c r="GBA197" s="113"/>
      <c r="GBB197" s="113"/>
      <c r="GBC197" s="113"/>
      <c r="GBD197" s="113"/>
      <c r="GBE197" s="113"/>
      <c r="GBF197" s="113"/>
      <c r="GBG197" s="113"/>
      <c r="GBH197" s="113"/>
      <c r="GBI197" s="113"/>
      <c r="GBJ197" s="113"/>
      <c r="GBK197" s="113"/>
      <c r="GBL197" s="113"/>
      <c r="GBM197" s="113"/>
      <c r="GBN197" s="113"/>
      <c r="GBO197" s="113"/>
      <c r="GBP197" s="113"/>
      <c r="GBQ197" s="113"/>
      <c r="GBR197" s="113"/>
      <c r="GBS197" s="113"/>
      <c r="GBT197" s="113"/>
      <c r="GBU197" s="113"/>
      <c r="GBV197" s="113"/>
      <c r="GBW197" s="113"/>
      <c r="GBX197" s="113"/>
      <c r="GBY197" s="113"/>
      <c r="GBZ197" s="113"/>
      <c r="GCA197" s="113"/>
      <c r="GCB197" s="113"/>
      <c r="GCC197" s="113"/>
      <c r="GCD197" s="113"/>
      <c r="GCE197" s="113"/>
      <c r="GCF197" s="113"/>
      <c r="GCG197" s="113"/>
      <c r="GCH197" s="113"/>
      <c r="GCI197" s="113"/>
      <c r="GCJ197" s="113"/>
      <c r="GCK197" s="113"/>
      <c r="GCL197" s="113"/>
      <c r="GCM197" s="113"/>
      <c r="GCN197" s="113"/>
      <c r="GCO197" s="113"/>
      <c r="GCP197" s="113"/>
      <c r="GCQ197" s="113"/>
      <c r="GCR197" s="113"/>
      <c r="GCS197" s="113"/>
      <c r="GCT197" s="113"/>
      <c r="GCU197" s="113"/>
      <c r="GCV197" s="113"/>
      <c r="GCW197" s="113"/>
      <c r="GCX197" s="113"/>
      <c r="GCY197" s="113"/>
      <c r="GCZ197" s="113"/>
      <c r="GDA197" s="113"/>
      <c r="GDB197" s="113"/>
      <c r="GDC197" s="113"/>
      <c r="GDD197" s="113"/>
      <c r="GDE197" s="113"/>
      <c r="GDF197" s="113"/>
      <c r="GDG197" s="113"/>
      <c r="GDH197" s="113"/>
      <c r="GDI197" s="113"/>
      <c r="GDJ197" s="113"/>
      <c r="GDK197" s="113"/>
      <c r="GDL197" s="113"/>
      <c r="GDM197" s="113"/>
      <c r="GDN197" s="113"/>
      <c r="GDO197" s="113"/>
      <c r="GDP197" s="113"/>
      <c r="GDQ197" s="113"/>
      <c r="GDR197" s="113"/>
      <c r="GDS197" s="113"/>
      <c r="GDT197" s="113"/>
      <c r="GDU197" s="113"/>
      <c r="GDV197" s="113"/>
      <c r="GDW197" s="113"/>
      <c r="GDX197" s="113"/>
      <c r="GDY197" s="113"/>
      <c r="GDZ197" s="113"/>
      <c r="GEA197" s="113"/>
      <c r="GEB197" s="113"/>
      <c r="GEC197" s="113"/>
      <c r="GED197" s="113"/>
      <c r="GEE197" s="113"/>
      <c r="GEF197" s="113"/>
      <c r="GEG197" s="113"/>
      <c r="GEH197" s="113"/>
      <c r="GEI197" s="113"/>
      <c r="GEJ197" s="113"/>
      <c r="GEK197" s="113"/>
      <c r="GEL197" s="113"/>
      <c r="GEM197" s="113"/>
      <c r="GEN197" s="113"/>
      <c r="GEO197" s="113"/>
      <c r="GEP197" s="113"/>
      <c r="GEQ197" s="113"/>
      <c r="GER197" s="113"/>
      <c r="GES197" s="113"/>
      <c r="GET197" s="113"/>
      <c r="GEU197" s="113"/>
      <c r="GEV197" s="113"/>
      <c r="GEW197" s="113"/>
      <c r="GEX197" s="113"/>
      <c r="GEY197" s="113"/>
      <c r="GEZ197" s="113"/>
      <c r="GFA197" s="113"/>
      <c r="GFB197" s="113"/>
      <c r="GFC197" s="113"/>
      <c r="GFD197" s="113"/>
      <c r="GFE197" s="113"/>
      <c r="GFF197" s="113"/>
      <c r="GFG197" s="113"/>
      <c r="GFH197" s="113"/>
      <c r="GFI197" s="113"/>
      <c r="GFJ197" s="113"/>
      <c r="GFK197" s="113"/>
      <c r="GFL197" s="113"/>
      <c r="GFM197" s="113"/>
      <c r="GFN197" s="113"/>
      <c r="GFO197" s="113"/>
      <c r="GFP197" s="113"/>
      <c r="GFQ197" s="113"/>
      <c r="GFR197" s="113"/>
      <c r="GFS197" s="113"/>
      <c r="GFT197" s="113"/>
      <c r="GFU197" s="113"/>
      <c r="GFV197" s="113"/>
      <c r="GFW197" s="113"/>
      <c r="GFX197" s="113"/>
      <c r="GFY197" s="113"/>
      <c r="GFZ197" s="113"/>
      <c r="GGA197" s="113"/>
      <c r="GGB197" s="113"/>
      <c r="GGC197" s="113"/>
      <c r="GGD197" s="113"/>
      <c r="GGE197" s="113"/>
      <c r="GGF197" s="113"/>
      <c r="GGG197" s="113"/>
      <c r="GGH197" s="113"/>
      <c r="GGI197" s="113"/>
      <c r="GGJ197" s="113"/>
      <c r="GGK197" s="113"/>
      <c r="GGL197" s="113"/>
      <c r="GGM197" s="113"/>
      <c r="GGN197" s="113"/>
      <c r="GGO197" s="113"/>
      <c r="GGP197" s="113"/>
      <c r="GGQ197" s="113"/>
      <c r="GGR197" s="113"/>
      <c r="GGS197" s="113"/>
      <c r="GGT197" s="113"/>
      <c r="GGU197" s="113"/>
      <c r="GGV197" s="113"/>
      <c r="GGW197" s="113"/>
      <c r="GGX197" s="113"/>
      <c r="GGY197" s="113"/>
      <c r="GGZ197" s="113"/>
      <c r="GHA197" s="113"/>
      <c r="GHB197" s="113"/>
      <c r="GHC197" s="113"/>
      <c r="GHD197" s="113"/>
      <c r="GHE197" s="113"/>
      <c r="GHF197" s="113"/>
      <c r="GHG197" s="113"/>
      <c r="GHH197" s="113"/>
      <c r="GHI197" s="113"/>
      <c r="GHJ197" s="113"/>
      <c r="GHK197" s="113"/>
      <c r="GHL197" s="113"/>
      <c r="GHM197" s="113"/>
      <c r="GHN197" s="113"/>
      <c r="GHO197" s="113"/>
      <c r="GHP197" s="113"/>
      <c r="GHQ197" s="113"/>
      <c r="GHR197" s="113"/>
      <c r="GHS197" s="113"/>
      <c r="GHT197" s="113"/>
      <c r="GHU197" s="113"/>
      <c r="GHV197" s="113"/>
      <c r="GHW197" s="113"/>
      <c r="GHX197" s="113"/>
      <c r="GHY197" s="113"/>
      <c r="GHZ197" s="113"/>
      <c r="GIA197" s="113"/>
      <c r="GIB197" s="113"/>
      <c r="GIC197" s="113"/>
      <c r="GID197" s="113"/>
      <c r="GIE197" s="113"/>
      <c r="GIF197" s="113"/>
      <c r="GIG197" s="113"/>
      <c r="GIH197" s="113"/>
      <c r="GII197" s="113"/>
      <c r="GIJ197" s="113"/>
      <c r="GIK197" s="113"/>
      <c r="GIL197" s="113"/>
      <c r="GIM197" s="113"/>
      <c r="GIN197" s="113"/>
      <c r="GIO197" s="113"/>
      <c r="GIP197" s="113"/>
      <c r="GIQ197" s="113"/>
      <c r="GIR197" s="113"/>
      <c r="GIS197" s="113"/>
      <c r="GIT197" s="113"/>
      <c r="GIU197" s="113"/>
      <c r="GIV197" s="113"/>
      <c r="GIW197" s="113"/>
      <c r="GIX197" s="113"/>
      <c r="GIY197" s="113"/>
      <c r="GIZ197" s="113"/>
      <c r="GJA197" s="113"/>
      <c r="GJB197" s="113"/>
      <c r="GJC197" s="113"/>
      <c r="GJD197" s="113"/>
      <c r="GJE197" s="113"/>
      <c r="GJF197" s="113"/>
      <c r="GJG197" s="113"/>
      <c r="GJH197" s="113"/>
      <c r="GJI197" s="113"/>
      <c r="GJJ197" s="113"/>
      <c r="GJK197" s="113"/>
      <c r="GJL197" s="113"/>
      <c r="GJM197" s="113"/>
      <c r="GJN197" s="113"/>
      <c r="GJO197" s="113"/>
      <c r="GJP197" s="113"/>
      <c r="GJQ197" s="113"/>
      <c r="GJR197" s="113"/>
      <c r="GJS197" s="113"/>
      <c r="GJT197" s="113"/>
      <c r="GJU197" s="113"/>
      <c r="GJV197" s="113"/>
      <c r="GJW197" s="113"/>
      <c r="GJX197" s="113"/>
      <c r="GJY197" s="113"/>
      <c r="GJZ197" s="113"/>
      <c r="GKA197" s="113"/>
      <c r="GKB197" s="113"/>
      <c r="GKC197" s="113"/>
      <c r="GKD197" s="113"/>
      <c r="GKE197" s="113"/>
      <c r="GKF197" s="113"/>
      <c r="GKG197" s="113"/>
      <c r="GKH197" s="113"/>
      <c r="GKI197" s="113"/>
      <c r="GKJ197" s="113"/>
      <c r="GKK197" s="113"/>
      <c r="GKL197" s="113"/>
      <c r="GKM197" s="113"/>
      <c r="GKN197" s="113"/>
      <c r="GKO197" s="113"/>
      <c r="GKP197" s="113"/>
      <c r="GKQ197" s="113"/>
      <c r="GKR197" s="113"/>
      <c r="GKS197" s="113"/>
      <c r="GKT197" s="113"/>
      <c r="GKU197" s="113"/>
      <c r="GKV197" s="113"/>
      <c r="GKW197" s="113"/>
      <c r="GKX197" s="113"/>
      <c r="GKY197" s="113"/>
      <c r="GKZ197" s="113"/>
      <c r="GLA197" s="113"/>
      <c r="GLB197" s="113"/>
      <c r="GLC197" s="113"/>
      <c r="GLD197" s="113"/>
      <c r="GLE197" s="113"/>
      <c r="GLF197" s="113"/>
      <c r="GLG197" s="113"/>
      <c r="GLH197" s="113"/>
      <c r="GLI197" s="113"/>
      <c r="GLJ197" s="113"/>
      <c r="GLK197" s="113"/>
      <c r="GLL197" s="113"/>
      <c r="GLM197" s="113"/>
      <c r="GLN197" s="113"/>
      <c r="GLO197" s="113"/>
      <c r="GLP197" s="113"/>
      <c r="GLQ197" s="113"/>
      <c r="GLR197" s="113"/>
      <c r="GLS197" s="113"/>
      <c r="GLT197" s="113"/>
      <c r="GLU197" s="113"/>
      <c r="GLV197" s="113"/>
      <c r="GLW197" s="113"/>
      <c r="GLX197" s="113"/>
      <c r="GLY197" s="113"/>
      <c r="GLZ197" s="113"/>
      <c r="GMA197" s="113"/>
      <c r="GMB197" s="113"/>
      <c r="GMC197" s="113"/>
      <c r="GMD197" s="113"/>
      <c r="GME197" s="113"/>
      <c r="GMF197" s="113"/>
      <c r="GMG197" s="113"/>
      <c r="GMH197" s="113"/>
      <c r="GMI197" s="113"/>
      <c r="GMJ197" s="113"/>
      <c r="GMK197" s="113"/>
      <c r="GML197" s="113"/>
      <c r="GMM197" s="113"/>
      <c r="GMN197" s="113"/>
      <c r="GMO197" s="113"/>
      <c r="GMP197" s="113"/>
      <c r="GMQ197" s="113"/>
      <c r="GMR197" s="113"/>
      <c r="GMS197" s="113"/>
      <c r="GMT197" s="113"/>
      <c r="GMU197" s="113"/>
      <c r="GMV197" s="113"/>
      <c r="GMW197" s="113"/>
      <c r="GMX197" s="113"/>
      <c r="GMY197" s="113"/>
      <c r="GMZ197" s="113"/>
      <c r="GNA197" s="113"/>
      <c r="GNB197" s="113"/>
      <c r="GNC197" s="113"/>
      <c r="GND197" s="113"/>
      <c r="GNE197" s="113"/>
      <c r="GNF197" s="113"/>
      <c r="GNG197" s="113"/>
      <c r="GNH197" s="113"/>
      <c r="GNI197" s="113"/>
      <c r="GNJ197" s="113"/>
      <c r="GNK197" s="113"/>
      <c r="GNL197" s="113"/>
      <c r="GNM197" s="113"/>
      <c r="GNN197" s="113"/>
      <c r="GNO197" s="113"/>
      <c r="GNP197" s="113"/>
      <c r="GNQ197" s="113"/>
      <c r="GNR197" s="113"/>
      <c r="GNS197" s="113"/>
      <c r="GNT197" s="113"/>
      <c r="GNU197" s="113"/>
      <c r="GNV197" s="113"/>
      <c r="GNW197" s="113"/>
      <c r="GNX197" s="113"/>
      <c r="GNY197" s="113"/>
      <c r="GNZ197" s="113"/>
      <c r="GOA197" s="113"/>
      <c r="GOB197" s="113"/>
      <c r="GOC197" s="113"/>
      <c r="GOD197" s="113"/>
      <c r="GOE197" s="113"/>
      <c r="GOF197" s="113"/>
      <c r="GOG197" s="113"/>
      <c r="GOH197" s="113"/>
      <c r="GOI197" s="113"/>
      <c r="GOJ197" s="113"/>
      <c r="GOK197" s="113"/>
      <c r="GOL197" s="113"/>
      <c r="GOM197" s="113"/>
      <c r="GON197" s="113"/>
      <c r="GOO197" s="113"/>
      <c r="GOP197" s="113"/>
      <c r="GOQ197" s="113"/>
      <c r="GOR197" s="113"/>
      <c r="GOS197" s="113"/>
      <c r="GOT197" s="113"/>
      <c r="GOU197" s="113"/>
      <c r="GOV197" s="113"/>
      <c r="GOW197" s="113"/>
      <c r="GOX197" s="113"/>
      <c r="GOY197" s="113"/>
      <c r="GOZ197" s="113"/>
      <c r="GPA197" s="113"/>
      <c r="GPB197" s="113"/>
      <c r="GPC197" s="113"/>
      <c r="GPD197" s="113"/>
      <c r="GPE197" s="113"/>
      <c r="GPF197" s="113"/>
      <c r="GPG197" s="113"/>
      <c r="GPH197" s="113"/>
      <c r="GPI197" s="113"/>
      <c r="GPJ197" s="113"/>
      <c r="GPK197" s="113"/>
      <c r="GPL197" s="113"/>
      <c r="GPM197" s="113"/>
      <c r="GPN197" s="113"/>
      <c r="GPO197" s="113"/>
      <c r="GPP197" s="113"/>
      <c r="GPQ197" s="113"/>
      <c r="GPR197" s="113"/>
      <c r="GPS197" s="113"/>
      <c r="GPT197" s="113"/>
      <c r="GPU197" s="113"/>
      <c r="GPV197" s="113"/>
      <c r="GPW197" s="113"/>
      <c r="GPX197" s="113"/>
      <c r="GPY197" s="113"/>
      <c r="GPZ197" s="113"/>
      <c r="GQA197" s="113"/>
      <c r="GQB197" s="113"/>
      <c r="GQC197" s="113"/>
      <c r="GQD197" s="113"/>
      <c r="GQE197" s="113"/>
      <c r="GQF197" s="113"/>
      <c r="GQG197" s="113"/>
      <c r="GQH197" s="113"/>
      <c r="GQI197" s="113"/>
      <c r="GQJ197" s="113"/>
      <c r="GQK197" s="113"/>
      <c r="GQL197" s="113"/>
      <c r="GQM197" s="113"/>
      <c r="GQN197" s="113"/>
      <c r="GQO197" s="113"/>
      <c r="GQP197" s="113"/>
      <c r="GQQ197" s="113"/>
      <c r="GQR197" s="113"/>
      <c r="GQS197" s="113"/>
      <c r="GQT197" s="113"/>
      <c r="GQU197" s="113"/>
      <c r="GQV197" s="113"/>
      <c r="GQW197" s="113"/>
      <c r="GQX197" s="113"/>
      <c r="GQY197" s="113"/>
      <c r="GQZ197" s="113"/>
      <c r="GRA197" s="113"/>
      <c r="GRB197" s="113"/>
      <c r="GRC197" s="113"/>
      <c r="GRD197" s="113"/>
      <c r="GRE197" s="113"/>
      <c r="GRF197" s="113"/>
      <c r="GRG197" s="113"/>
      <c r="GRH197" s="113"/>
      <c r="GRI197" s="113"/>
      <c r="GRJ197" s="113"/>
      <c r="GRK197" s="113"/>
      <c r="GRL197" s="113"/>
      <c r="GRM197" s="113"/>
      <c r="GRN197" s="113"/>
      <c r="GRO197" s="113"/>
      <c r="GRP197" s="113"/>
      <c r="GRQ197" s="113"/>
      <c r="GRR197" s="113"/>
      <c r="GRS197" s="113"/>
      <c r="GRT197" s="113"/>
      <c r="GRU197" s="113"/>
      <c r="GRV197" s="113"/>
      <c r="GRW197" s="113"/>
      <c r="GRX197" s="113"/>
      <c r="GRY197" s="113"/>
      <c r="GRZ197" s="113"/>
      <c r="GSA197" s="113"/>
      <c r="GSB197" s="113"/>
      <c r="GSC197" s="113"/>
      <c r="GSD197" s="113"/>
      <c r="GSE197" s="113"/>
      <c r="GSF197" s="113"/>
      <c r="GSG197" s="113"/>
      <c r="GSH197" s="113"/>
      <c r="GSI197" s="113"/>
      <c r="GSJ197" s="113"/>
      <c r="GSK197" s="113"/>
      <c r="GSL197" s="113"/>
      <c r="GSM197" s="113"/>
      <c r="GSN197" s="113"/>
      <c r="GSO197" s="113"/>
      <c r="GSP197" s="113"/>
      <c r="GSQ197" s="113"/>
      <c r="GSR197" s="113"/>
      <c r="GSS197" s="113"/>
      <c r="GST197" s="113"/>
      <c r="GSU197" s="113"/>
      <c r="GSV197" s="113"/>
      <c r="GSW197" s="113"/>
      <c r="GSX197" s="113"/>
      <c r="GSY197" s="113"/>
      <c r="GSZ197" s="113"/>
      <c r="GTA197" s="113"/>
      <c r="GTB197" s="113"/>
      <c r="GTC197" s="113"/>
      <c r="GTD197" s="113"/>
      <c r="GTE197" s="113"/>
      <c r="GTF197" s="113"/>
      <c r="GTG197" s="113"/>
      <c r="GTH197" s="113"/>
      <c r="GTI197" s="113"/>
      <c r="GTJ197" s="113"/>
      <c r="GTK197" s="113"/>
      <c r="GTL197" s="113"/>
      <c r="GTM197" s="113"/>
      <c r="GTN197" s="113"/>
      <c r="GTO197" s="113"/>
      <c r="GTP197" s="113"/>
      <c r="GTQ197" s="113"/>
      <c r="GTR197" s="113"/>
      <c r="GTS197" s="113"/>
      <c r="GTT197" s="113"/>
      <c r="GTU197" s="113"/>
      <c r="GTV197" s="113"/>
      <c r="GTW197" s="113"/>
      <c r="GTX197" s="113"/>
      <c r="GTY197" s="113"/>
      <c r="GTZ197" s="113"/>
      <c r="GUA197" s="113"/>
      <c r="GUB197" s="113"/>
      <c r="GUC197" s="113"/>
      <c r="GUD197" s="113"/>
      <c r="GUE197" s="113"/>
      <c r="GUF197" s="113"/>
      <c r="GUG197" s="113"/>
      <c r="GUH197" s="113"/>
      <c r="GUI197" s="113"/>
      <c r="GUJ197" s="113"/>
      <c r="GUK197" s="113"/>
      <c r="GUL197" s="113"/>
      <c r="GUM197" s="113"/>
      <c r="GUN197" s="113"/>
      <c r="GUO197" s="113"/>
      <c r="GUP197" s="113"/>
      <c r="GUQ197" s="113"/>
      <c r="GUR197" s="113"/>
      <c r="GUS197" s="113"/>
      <c r="GUT197" s="113"/>
      <c r="GUU197" s="113"/>
      <c r="GUV197" s="113"/>
      <c r="GUW197" s="113"/>
      <c r="GUX197" s="113"/>
      <c r="GUY197" s="113"/>
      <c r="GUZ197" s="113"/>
      <c r="GVA197" s="113"/>
      <c r="GVB197" s="113"/>
      <c r="GVC197" s="113"/>
      <c r="GVD197" s="113"/>
      <c r="GVE197" s="113"/>
      <c r="GVF197" s="113"/>
      <c r="GVG197" s="113"/>
      <c r="GVH197" s="113"/>
      <c r="GVI197" s="113"/>
      <c r="GVJ197" s="113"/>
      <c r="GVK197" s="113"/>
      <c r="GVL197" s="113"/>
      <c r="GVM197" s="113"/>
      <c r="GVN197" s="113"/>
      <c r="GVO197" s="113"/>
      <c r="GVP197" s="113"/>
      <c r="GVQ197" s="113"/>
      <c r="GVR197" s="113"/>
      <c r="GVS197" s="113"/>
      <c r="GVT197" s="113"/>
      <c r="GVU197" s="113"/>
      <c r="GVV197" s="113"/>
      <c r="GVW197" s="113"/>
      <c r="GVX197" s="113"/>
      <c r="GVY197" s="113"/>
      <c r="GVZ197" s="113"/>
      <c r="GWA197" s="113"/>
      <c r="GWB197" s="113"/>
      <c r="GWC197" s="113"/>
      <c r="GWD197" s="113"/>
      <c r="GWE197" s="113"/>
      <c r="GWF197" s="113"/>
      <c r="GWG197" s="113"/>
      <c r="GWH197" s="113"/>
      <c r="GWI197" s="113"/>
      <c r="GWJ197" s="113"/>
      <c r="GWK197" s="113"/>
      <c r="GWL197" s="113"/>
      <c r="GWM197" s="113"/>
      <c r="GWN197" s="113"/>
      <c r="GWO197" s="113"/>
      <c r="GWP197" s="113"/>
      <c r="GWQ197" s="113"/>
      <c r="GWR197" s="113"/>
      <c r="GWS197" s="113"/>
      <c r="GWT197" s="113"/>
      <c r="GWU197" s="113"/>
      <c r="GWV197" s="113"/>
      <c r="GWW197" s="113"/>
      <c r="GWX197" s="113"/>
      <c r="GWY197" s="113"/>
      <c r="GWZ197" s="113"/>
      <c r="GXA197" s="113"/>
      <c r="GXB197" s="113"/>
      <c r="GXC197" s="113"/>
      <c r="GXD197" s="113"/>
      <c r="GXE197" s="113"/>
      <c r="GXF197" s="113"/>
      <c r="GXG197" s="113"/>
      <c r="GXH197" s="113"/>
      <c r="GXI197" s="113"/>
      <c r="GXJ197" s="113"/>
      <c r="GXK197" s="113"/>
      <c r="GXL197" s="113"/>
      <c r="GXM197" s="113"/>
      <c r="GXN197" s="113"/>
      <c r="GXO197" s="113"/>
      <c r="GXP197" s="113"/>
      <c r="GXQ197" s="113"/>
      <c r="GXR197" s="113"/>
      <c r="GXS197" s="113"/>
      <c r="GXT197" s="113"/>
      <c r="GXU197" s="113"/>
      <c r="GXV197" s="113"/>
      <c r="GXW197" s="113"/>
      <c r="GXX197" s="113"/>
      <c r="GXY197" s="113"/>
      <c r="GXZ197" s="113"/>
      <c r="GYA197" s="113"/>
      <c r="GYB197" s="113"/>
      <c r="GYC197" s="113"/>
      <c r="GYD197" s="113"/>
      <c r="GYE197" s="113"/>
      <c r="GYF197" s="113"/>
      <c r="GYG197" s="113"/>
      <c r="GYH197" s="113"/>
      <c r="GYI197" s="113"/>
      <c r="GYJ197" s="113"/>
      <c r="GYK197" s="113"/>
      <c r="GYL197" s="113"/>
      <c r="GYM197" s="113"/>
      <c r="GYN197" s="113"/>
      <c r="GYO197" s="113"/>
      <c r="GYP197" s="113"/>
      <c r="GYQ197" s="113"/>
      <c r="GYR197" s="113"/>
      <c r="GYS197" s="113"/>
      <c r="GYT197" s="113"/>
      <c r="GYU197" s="113"/>
      <c r="GYV197" s="113"/>
      <c r="GYW197" s="113"/>
      <c r="GYX197" s="113"/>
      <c r="GYY197" s="113"/>
      <c r="GYZ197" s="113"/>
      <c r="GZA197" s="113"/>
      <c r="GZB197" s="113"/>
      <c r="GZC197" s="113"/>
      <c r="GZD197" s="113"/>
      <c r="GZE197" s="113"/>
      <c r="GZF197" s="113"/>
      <c r="GZG197" s="113"/>
      <c r="GZH197" s="113"/>
      <c r="GZI197" s="113"/>
      <c r="GZJ197" s="113"/>
      <c r="GZK197" s="113"/>
      <c r="GZL197" s="113"/>
      <c r="GZM197" s="113"/>
      <c r="GZN197" s="113"/>
      <c r="GZO197" s="113"/>
      <c r="GZP197" s="113"/>
      <c r="GZQ197" s="113"/>
      <c r="GZR197" s="113"/>
      <c r="GZS197" s="113"/>
      <c r="GZT197" s="113"/>
      <c r="GZU197" s="113"/>
      <c r="GZV197" s="113"/>
      <c r="GZW197" s="113"/>
      <c r="GZX197" s="113"/>
      <c r="GZY197" s="113"/>
      <c r="GZZ197" s="113"/>
      <c r="HAA197" s="113"/>
      <c r="HAB197" s="113"/>
      <c r="HAC197" s="113"/>
      <c r="HAD197" s="113"/>
      <c r="HAE197" s="113"/>
      <c r="HAF197" s="113"/>
      <c r="HAG197" s="113"/>
      <c r="HAH197" s="113"/>
      <c r="HAI197" s="113"/>
      <c r="HAJ197" s="113"/>
      <c r="HAK197" s="113"/>
      <c r="HAL197" s="113"/>
      <c r="HAM197" s="113"/>
      <c r="HAN197" s="113"/>
      <c r="HAO197" s="113"/>
      <c r="HAP197" s="113"/>
      <c r="HAQ197" s="113"/>
      <c r="HAR197" s="113"/>
      <c r="HAS197" s="113"/>
      <c r="HAT197" s="113"/>
      <c r="HAU197" s="113"/>
      <c r="HAV197" s="113"/>
      <c r="HAW197" s="113"/>
      <c r="HAX197" s="113"/>
      <c r="HAY197" s="113"/>
      <c r="HAZ197" s="113"/>
      <c r="HBA197" s="113"/>
      <c r="HBB197" s="113"/>
      <c r="HBC197" s="113"/>
      <c r="HBD197" s="113"/>
      <c r="HBE197" s="113"/>
      <c r="HBF197" s="113"/>
      <c r="HBG197" s="113"/>
      <c r="HBH197" s="113"/>
      <c r="HBI197" s="113"/>
      <c r="HBJ197" s="113"/>
      <c r="HBK197" s="113"/>
      <c r="HBL197" s="113"/>
      <c r="HBM197" s="113"/>
      <c r="HBN197" s="113"/>
      <c r="HBO197" s="113"/>
      <c r="HBP197" s="113"/>
      <c r="HBQ197" s="113"/>
      <c r="HBR197" s="113"/>
      <c r="HBS197" s="113"/>
      <c r="HBT197" s="113"/>
      <c r="HBU197" s="113"/>
      <c r="HBV197" s="113"/>
      <c r="HBW197" s="113"/>
      <c r="HBX197" s="113"/>
      <c r="HBY197" s="113"/>
      <c r="HBZ197" s="113"/>
      <c r="HCA197" s="113"/>
      <c r="HCB197" s="113"/>
      <c r="HCC197" s="113"/>
      <c r="HCD197" s="113"/>
      <c r="HCE197" s="113"/>
      <c r="HCF197" s="113"/>
      <c r="HCG197" s="113"/>
      <c r="HCH197" s="113"/>
      <c r="HCI197" s="113"/>
      <c r="HCJ197" s="113"/>
      <c r="HCK197" s="113"/>
      <c r="HCL197" s="113"/>
      <c r="HCM197" s="113"/>
      <c r="HCN197" s="113"/>
      <c r="HCO197" s="113"/>
      <c r="HCP197" s="113"/>
      <c r="HCQ197" s="113"/>
      <c r="HCR197" s="113"/>
      <c r="HCS197" s="113"/>
      <c r="HCT197" s="113"/>
      <c r="HCU197" s="113"/>
      <c r="HCV197" s="113"/>
      <c r="HCW197" s="113"/>
      <c r="HCX197" s="113"/>
      <c r="HCY197" s="113"/>
      <c r="HCZ197" s="113"/>
      <c r="HDA197" s="113"/>
      <c r="HDB197" s="113"/>
      <c r="HDC197" s="113"/>
      <c r="HDD197" s="113"/>
      <c r="HDE197" s="113"/>
      <c r="HDF197" s="113"/>
      <c r="HDG197" s="113"/>
      <c r="HDH197" s="113"/>
      <c r="HDI197" s="113"/>
      <c r="HDJ197" s="113"/>
      <c r="HDK197" s="113"/>
      <c r="HDL197" s="113"/>
      <c r="HDM197" s="113"/>
      <c r="HDN197" s="113"/>
      <c r="HDO197" s="113"/>
      <c r="HDP197" s="113"/>
      <c r="HDQ197" s="113"/>
      <c r="HDR197" s="113"/>
      <c r="HDS197" s="113"/>
      <c r="HDT197" s="113"/>
      <c r="HDU197" s="113"/>
      <c r="HDV197" s="113"/>
      <c r="HDW197" s="113"/>
      <c r="HDX197" s="113"/>
      <c r="HDY197" s="113"/>
      <c r="HDZ197" s="113"/>
      <c r="HEA197" s="113"/>
      <c r="HEB197" s="113"/>
      <c r="HEC197" s="113"/>
      <c r="HED197" s="113"/>
      <c r="HEE197" s="113"/>
      <c r="HEF197" s="113"/>
      <c r="HEG197" s="113"/>
      <c r="HEH197" s="113"/>
      <c r="HEI197" s="113"/>
      <c r="HEJ197" s="113"/>
      <c r="HEK197" s="113"/>
      <c r="HEL197" s="113"/>
      <c r="HEM197" s="113"/>
      <c r="HEN197" s="113"/>
      <c r="HEO197" s="113"/>
      <c r="HEP197" s="113"/>
      <c r="HEQ197" s="113"/>
      <c r="HER197" s="113"/>
      <c r="HES197" s="113"/>
      <c r="HET197" s="113"/>
      <c r="HEU197" s="113"/>
      <c r="HEV197" s="113"/>
      <c r="HEW197" s="113"/>
      <c r="HEX197" s="113"/>
      <c r="HEY197" s="113"/>
      <c r="HEZ197" s="113"/>
      <c r="HFA197" s="113"/>
      <c r="HFB197" s="113"/>
      <c r="HFC197" s="113"/>
      <c r="HFD197" s="113"/>
      <c r="HFE197" s="113"/>
      <c r="HFF197" s="113"/>
      <c r="HFG197" s="113"/>
      <c r="HFH197" s="113"/>
      <c r="HFI197" s="113"/>
      <c r="HFJ197" s="113"/>
      <c r="HFK197" s="113"/>
      <c r="HFL197" s="113"/>
      <c r="HFM197" s="113"/>
      <c r="HFN197" s="113"/>
      <c r="HFO197" s="113"/>
      <c r="HFP197" s="113"/>
      <c r="HFQ197" s="113"/>
      <c r="HFR197" s="113"/>
      <c r="HFS197" s="113"/>
      <c r="HFT197" s="113"/>
      <c r="HFU197" s="113"/>
      <c r="HFV197" s="113"/>
      <c r="HFW197" s="113"/>
      <c r="HFX197" s="113"/>
      <c r="HFY197" s="113"/>
      <c r="HFZ197" s="113"/>
      <c r="HGA197" s="113"/>
      <c r="HGB197" s="113"/>
      <c r="HGC197" s="113"/>
      <c r="HGD197" s="113"/>
      <c r="HGE197" s="113"/>
      <c r="HGF197" s="113"/>
      <c r="HGG197" s="113"/>
      <c r="HGH197" s="113"/>
      <c r="HGI197" s="113"/>
      <c r="HGJ197" s="113"/>
      <c r="HGK197" s="113"/>
      <c r="HGL197" s="113"/>
      <c r="HGM197" s="113"/>
      <c r="HGN197" s="113"/>
      <c r="HGO197" s="113"/>
      <c r="HGP197" s="113"/>
      <c r="HGQ197" s="113"/>
      <c r="HGR197" s="113"/>
      <c r="HGS197" s="113"/>
      <c r="HGT197" s="113"/>
      <c r="HGU197" s="113"/>
      <c r="HGV197" s="113"/>
      <c r="HGW197" s="113"/>
      <c r="HGX197" s="113"/>
      <c r="HGY197" s="113"/>
      <c r="HGZ197" s="113"/>
      <c r="HHA197" s="113"/>
      <c r="HHB197" s="113"/>
      <c r="HHC197" s="113"/>
      <c r="HHD197" s="113"/>
      <c r="HHE197" s="113"/>
      <c r="HHF197" s="113"/>
      <c r="HHG197" s="113"/>
      <c r="HHH197" s="113"/>
      <c r="HHI197" s="113"/>
      <c r="HHJ197" s="113"/>
      <c r="HHK197" s="113"/>
      <c r="HHL197" s="113"/>
      <c r="HHM197" s="113"/>
      <c r="HHN197" s="113"/>
      <c r="HHO197" s="113"/>
      <c r="HHP197" s="113"/>
      <c r="HHQ197" s="113"/>
      <c r="HHR197" s="113"/>
      <c r="HHS197" s="113"/>
      <c r="HHT197" s="113"/>
      <c r="HHU197" s="113"/>
      <c r="HHV197" s="113"/>
      <c r="HHW197" s="113"/>
      <c r="HHX197" s="113"/>
      <c r="HHY197" s="113"/>
      <c r="HHZ197" s="113"/>
      <c r="HIA197" s="113"/>
      <c r="HIB197" s="113"/>
      <c r="HIC197" s="113"/>
      <c r="HID197" s="113"/>
      <c r="HIE197" s="113"/>
      <c r="HIF197" s="113"/>
      <c r="HIG197" s="113"/>
      <c r="HIH197" s="113"/>
      <c r="HII197" s="113"/>
      <c r="HIJ197" s="113"/>
      <c r="HIK197" s="113"/>
      <c r="HIL197" s="113"/>
      <c r="HIM197" s="113"/>
      <c r="HIN197" s="113"/>
      <c r="HIO197" s="113"/>
      <c r="HIP197" s="113"/>
      <c r="HIQ197" s="113"/>
      <c r="HIR197" s="113"/>
      <c r="HIS197" s="113"/>
      <c r="HIT197" s="113"/>
      <c r="HIU197" s="113"/>
      <c r="HIV197" s="113"/>
      <c r="HIW197" s="113"/>
      <c r="HIX197" s="113"/>
      <c r="HIY197" s="113"/>
      <c r="HIZ197" s="113"/>
      <c r="HJA197" s="113"/>
      <c r="HJB197" s="113"/>
      <c r="HJC197" s="113"/>
      <c r="HJD197" s="113"/>
      <c r="HJE197" s="113"/>
      <c r="HJF197" s="113"/>
      <c r="HJG197" s="113"/>
      <c r="HJH197" s="113"/>
      <c r="HJI197" s="113"/>
      <c r="HJJ197" s="113"/>
      <c r="HJK197" s="113"/>
      <c r="HJL197" s="113"/>
      <c r="HJM197" s="113"/>
      <c r="HJN197" s="113"/>
      <c r="HJO197" s="113"/>
      <c r="HJP197" s="113"/>
      <c r="HJQ197" s="113"/>
      <c r="HJR197" s="113"/>
      <c r="HJS197" s="113"/>
      <c r="HJT197" s="113"/>
      <c r="HJU197" s="113"/>
      <c r="HJV197" s="113"/>
      <c r="HJW197" s="113"/>
      <c r="HJX197" s="113"/>
      <c r="HJY197" s="113"/>
      <c r="HJZ197" s="113"/>
      <c r="HKA197" s="113"/>
      <c r="HKB197" s="113"/>
      <c r="HKC197" s="113"/>
      <c r="HKD197" s="113"/>
      <c r="HKE197" s="113"/>
      <c r="HKF197" s="113"/>
      <c r="HKG197" s="113"/>
      <c r="HKH197" s="113"/>
      <c r="HKI197" s="113"/>
      <c r="HKJ197" s="113"/>
      <c r="HKK197" s="113"/>
      <c r="HKL197" s="113"/>
      <c r="HKM197" s="113"/>
      <c r="HKN197" s="113"/>
      <c r="HKO197" s="113"/>
      <c r="HKP197" s="113"/>
      <c r="HKQ197" s="113"/>
      <c r="HKR197" s="113"/>
      <c r="HKS197" s="113"/>
      <c r="HKT197" s="113"/>
      <c r="HKU197" s="113"/>
      <c r="HKV197" s="113"/>
      <c r="HKW197" s="113"/>
      <c r="HKX197" s="113"/>
      <c r="HKY197" s="113"/>
      <c r="HKZ197" s="113"/>
      <c r="HLA197" s="113"/>
      <c r="HLB197" s="113"/>
      <c r="HLC197" s="113"/>
      <c r="HLD197" s="113"/>
      <c r="HLE197" s="113"/>
      <c r="HLF197" s="113"/>
      <c r="HLG197" s="113"/>
      <c r="HLH197" s="113"/>
      <c r="HLI197" s="113"/>
      <c r="HLJ197" s="113"/>
      <c r="HLK197" s="113"/>
      <c r="HLL197" s="113"/>
      <c r="HLM197" s="113"/>
      <c r="HLN197" s="113"/>
      <c r="HLO197" s="113"/>
      <c r="HLP197" s="113"/>
      <c r="HLQ197" s="113"/>
      <c r="HLR197" s="113"/>
      <c r="HLS197" s="113"/>
      <c r="HLT197" s="113"/>
      <c r="HLU197" s="113"/>
      <c r="HLV197" s="113"/>
      <c r="HLW197" s="113"/>
      <c r="HLX197" s="113"/>
      <c r="HLY197" s="113"/>
      <c r="HLZ197" s="113"/>
      <c r="HMA197" s="113"/>
      <c r="HMB197" s="113"/>
      <c r="HMC197" s="113"/>
      <c r="HMD197" s="113"/>
      <c r="HME197" s="113"/>
      <c r="HMF197" s="113"/>
      <c r="HMG197" s="113"/>
      <c r="HMH197" s="113"/>
      <c r="HMI197" s="113"/>
      <c r="HMJ197" s="113"/>
      <c r="HMK197" s="113"/>
      <c r="HML197" s="113"/>
      <c r="HMM197" s="113"/>
      <c r="HMN197" s="113"/>
      <c r="HMO197" s="113"/>
      <c r="HMP197" s="113"/>
      <c r="HMQ197" s="113"/>
      <c r="HMR197" s="113"/>
      <c r="HMS197" s="113"/>
      <c r="HMT197" s="113"/>
      <c r="HMU197" s="113"/>
      <c r="HMV197" s="113"/>
      <c r="HMW197" s="113"/>
      <c r="HMX197" s="113"/>
      <c r="HMY197" s="113"/>
      <c r="HMZ197" s="113"/>
      <c r="HNA197" s="113"/>
      <c r="HNB197" s="113"/>
      <c r="HNC197" s="113"/>
      <c r="HND197" s="113"/>
      <c r="HNE197" s="113"/>
      <c r="HNF197" s="113"/>
      <c r="HNG197" s="113"/>
      <c r="HNH197" s="113"/>
      <c r="HNI197" s="113"/>
      <c r="HNJ197" s="113"/>
      <c r="HNK197" s="113"/>
      <c r="HNL197" s="113"/>
      <c r="HNM197" s="113"/>
      <c r="HNN197" s="113"/>
      <c r="HNO197" s="113"/>
      <c r="HNP197" s="113"/>
      <c r="HNQ197" s="113"/>
      <c r="HNR197" s="113"/>
      <c r="HNS197" s="113"/>
      <c r="HNT197" s="113"/>
      <c r="HNU197" s="113"/>
      <c r="HNV197" s="113"/>
      <c r="HNW197" s="113"/>
      <c r="HNX197" s="113"/>
      <c r="HNY197" s="113"/>
      <c r="HNZ197" s="113"/>
      <c r="HOA197" s="113"/>
      <c r="HOB197" s="113"/>
      <c r="HOC197" s="113"/>
      <c r="HOD197" s="113"/>
      <c r="HOE197" s="113"/>
      <c r="HOF197" s="113"/>
      <c r="HOG197" s="113"/>
      <c r="HOH197" s="113"/>
      <c r="HOI197" s="113"/>
      <c r="HOJ197" s="113"/>
      <c r="HOK197" s="113"/>
      <c r="HOL197" s="113"/>
      <c r="HOM197" s="113"/>
      <c r="HON197" s="113"/>
      <c r="HOO197" s="113"/>
      <c r="HOP197" s="113"/>
      <c r="HOQ197" s="113"/>
      <c r="HOR197" s="113"/>
      <c r="HOS197" s="113"/>
      <c r="HOT197" s="113"/>
      <c r="HOU197" s="113"/>
      <c r="HOV197" s="113"/>
      <c r="HOW197" s="113"/>
      <c r="HOX197" s="113"/>
      <c r="HOY197" s="113"/>
      <c r="HOZ197" s="113"/>
      <c r="HPA197" s="113"/>
      <c r="HPB197" s="113"/>
      <c r="HPC197" s="113"/>
      <c r="HPD197" s="113"/>
      <c r="HPE197" s="113"/>
      <c r="HPF197" s="113"/>
      <c r="HPG197" s="113"/>
      <c r="HPH197" s="113"/>
      <c r="HPI197" s="113"/>
      <c r="HPJ197" s="113"/>
      <c r="HPK197" s="113"/>
      <c r="HPL197" s="113"/>
      <c r="HPM197" s="113"/>
      <c r="HPN197" s="113"/>
      <c r="HPO197" s="113"/>
      <c r="HPP197" s="113"/>
      <c r="HPQ197" s="113"/>
      <c r="HPR197" s="113"/>
      <c r="HPS197" s="113"/>
      <c r="HPT197" s="113"/>
      <c r="HPU197" s="113"/>
      <c r="HPV197" s="113"/>
      <c r="HPW197" s="113"/>
      <c r="HPX197" s="113"/>
      <c r="HPY197" s="113"/>
      <c r="HPZ197" s="113"/>
      <c r="HQA197" s="113"/>
      <c r="HQB197" s="113"/>
      <c r="HQC197" s="113"/>
      <c r="HQD197" s="113"/>
      <c r="HQE197" s="113"/>
      <c r="HQF197" s="113"/>
      <c r="HQG197" s="113"/>
      <c r="HQH197" s="113"/>
      <c r="HQI197" s="113"/>
      <c r="HQJ197" s="113"/>
      <c r="HQK197" s="113"/>
      <c r="HQL197" s="113"/>
      <c r="HQM197" s="113"/>
      <c r="HQN197" s="113"/>
      <c r="HQO197" s="113"/>
      <c r="HQP197" s="113"/>
      <c r="HQQ197" s="113"/>
      <c r="HQR197" s="113"/>
      <c r="HQS197" s="113"/>
      <c r="HQT197" s="113"/>
      <c r="HQU197" s="113"/>
      <c r="HQV197" s="113"/>
      <c r="HQW197" s="113"/>
      <c r="HQX197" s="113"/>
      <c r="HQY197" s="113"/>
      <c r="HQZ197" s="113"/>
      <c r="HRA197" s="113"/>
      <c r="HRB197" s="113"/>
      <c r="HRC197" s="113"/>
      <c r="HRD197" s="113"/>
      <c r="HRE197" s="113"/>
      <c r="HRF197" s="113"/>
      <c r="HRG197" s="113"/>
      <c r="HRH197" s="113"/>
      <c r="HRI197" s="113"/>
      <c r="HRJ197" s="113"/>
      <c r="HRK197" s="113"/>
      <c r="HRL197" s="113"/>
      <c r="HRM197" s="113"/>
      <c r="HRN197" s="113"/>
      <c r="HRO197" s="113"/>
      <c r="HRP197" s="113"/>
      <c r="HRQ197" s="113"/>
      <c r="HRR197" s="113"/>
      <c r="HRS197" s="113"/>
      <c r="HRT197" s="113"/>
      <c r="HRU197" s="113"/>
      <c r="HRV197" s="113"/>
      <c r="HRW197" s="113"/>
      <c r="HRX197" s="113"/>
      <c r="HRY197" s="113"/>
      <c r="HRZ197" s="113"/>
      <c r="HSA197" s="113"/>
      <c r="HSB197" s="113"/>
      <c r="HSC197" s="113"/>
      <c r="HSD197" s="113"/>
      <c r="HSE197" s="113"/>
      <c r="HSF197" s="113"/>
      <c r="HSG197" s="113"/>
      <c r="HSH197" s="113"/>
      <c r="HSI197" s="113"/>
      <c r="HSJ197" s="113"/>
      <c r="HSK197" s="113"/>
      <c r="HSL197" s="113"/>
      <c r="HSM197" s="113"/>
      <c r="HSN197" s="113"/>
      <c r="HSO197" s="113"/>
      <c r="HSP197" s="113"/>
      <c r="HSQ197" s="113"/>
      <c r="HSR197" s="113"/>
      <c r="HSS197" s="113"/>
      <c r="HST197" s="113"/>
      <c r="HSU197" s="113"/>
      <c r="HSV197" s="113"/>
      <c r="HSW197" s="113"/>
      <c r="HSX197" s="113"/>
      <c r="HSY197" s="113"/>
      <c r="HSZ197" s="113"/>
      <c r="HTA197" s="113"/>
      <c r="HTB197" s="113"/>
      <c r="HTC197" s="113"/>
      <c r="HTD197" s="113"/>
      <c r="HTE197" s="113"/>
      <c r="HTF197" s="113"/>
      <c r="HTG197" s="113"/>
      <c r="HTH197" s="113"/>
      <c r="HTI197" s="113"/>
      <c r="HTJ197" s="113"/>
      <c r="HTK197" s="113"/>
      <c r="HTL197" s="113"/>
      <c r="HTM197" s="113"/>
      <c r="HTN197" s="113"/>
      <c r="HTO197" s="113"/>
      <c r="HTP197" s="113"/>
      <c r="HTQ197" s="113"/>
      <c r="HTR197" s="113"/>
      <c r="HTS197" s="113"/>
      <c r="HTT197" s="113"/>
      <c r="HTU197" s="113"/>
      <c r="HTV197" s="113"/>
      <c r="HTW197" s="113"/>
      <c r="HTX197" s="113"/>
      <c r="HTY197" s="113"/>
      <c r="HTZ197" s="113"/>
      <c r="HUA197" s="113"/>
      <c r="HUB197" s="113"/>
      <c r="HUC197" s="113"/>
      <c r="HUD197" s="113"/>
      <c r="HUE197" s="113"/>
      <c r="HUF197" s="113"/>
      <c r="HUG197" s="113"/>
      <c r="HUH197" s="113"/>
      <c r="HUI197" s="113"/>
      <c r="HUJ197" s="113"/>
      <c r="HUK197" s="113"/>
      <c r="HUL197" s="113"/>
      <c r="HUM197" s="113"/>
      <c r="HUN197" s="113"/>
      <c r="HUO197" s="113"/>
      <c r="HUP197" s="113"/>
      <c r="HUQ197" s="113"/>
      <c r="HUR197" s="113"/>
      <c r="HUS197" s="113"/>
      <c r="HUT197" s="113"/>
      <c r="HUU197" s="113"/>
      <c r="HUV197" s="113"/>
      <c r="HUW197" s="113"/>
      <c r="HUX197" s="113"/>
      <c r="HUY197" s="113"/>
      <c r="HUZ197" s="113"/>
      <c r="HVA197" s="113"/>
      <c r="HVB197" s="113"/>
      <c r="HVC197" s="113"/>
      <c r="HVD197" s="113"/>
      <c r="HVE197" s="113"/>
      <c r="HVF197" s="113"/>
      <c r="HVG197" s="113"/>
      <c r="HVH197" s="113"/>
      <c r="HVI197" s="113"/>
      <c r="HVJ197" s="113"/>
      <c r="HVK197" s="113"/>
      <c r="HVL197" s="113"/>
      <c r="HVM197" s="113"/>
      <c r="HVN197" s="113"/>
      <c r="HVO197" s="113"/>
      <c r="HVP197" s="113"/>
      <c r="HVQ197" s="113"/>
      <c r="HVR197" s="113"/>
      <c r="HVS197" s="113"/>
      <c r="HVT197" s="113"/>
      <c r="HVU197" s="113"/>
      <c r="HVV197" s="113"/>
      <c r="HVW197" s="113"/>
      <c r="HVX197" s="113"/>
      <c r="HVY197" s="113"/>
      <c r="HVZ197" s="113"/>
      <c r="HWA197" s="113"/>
      <c r="HWB197" s="113"/>
      <c r="HWC197" s="113"/>
      <c r="HWD197" s="113"/>
      <c r="HWE197" s="113"/>
      <c r="HWF197" s="113"/>
      <c r="HWG197" s="113"/>
      <c r="HWH197" s="113"/>
      <c r="HWI197" s="113"/>
      <c r="HWJ197" s="113"/>
      <c r="HWK197" s="113"/>
      <c r="HWL197" s="113"/>
      <c r="HWM197" s="113"/>
      <c r="HWN197" s="113"/>
      <c r="HWO197" s="113"/>
      <c r="HWP197" s="113"/>
      <c r="HWQ197" s="113"/>
      <c r="HWR197" s="113"/>
      <c r="HWS197" s="113"/>
      <c r="HWT197" s="113"/>
      <c r="HWU197" s="113"/>
      <c r="HWV197" s="113"/>
      <c r="HWW197" s="113"/>
      <c r="HWX197" s="113"/>
      <c r="HWY197" s="113"/>
      <c r="HWZ197" s="113"/>
      <c r="HXA197" s="113"/>
      <c r="HXB197" s="113"/>
      <c r="HXC197" s="113"/>
      <c r="HXD197" s="113"/>
      <c r="HXE197" s="113"/>
      <c r="HXF197" s="113"/>
      <c r="HXG197" s="113"/>
      <c r="HXH197" s="113"/>
      <c r="HXI197" s="113"/>
      <c r="HXJ197" s="113"/>
      <c r="HXK197" s="113"/>
      <c r="HXL197" s="113"/>
      <c r="HXM197" s="113"/>
      <c r="HXN197" s="113"/>
      <c r="HXO197" s="113"/>
      <c r="HXP197" s="113"/>
      <c r="HXQ197" s="113"/>
      <c r="HXR197" s="113"/>
      <c r="HXS197" s="113"/>
      <c r="HXT197" s="113"/>
      <c r="HXU197" s="113"/>
      <c r="HXV197" s="113"/>
      <c r="HXW197" s="113"/>
      <c r="HXX197" s="113"/>
      <c r="HXY197" s="113"/>
      <c r="HXZ197" s="113"/>
      <c r="HYA197" s="113"/>
      <c r="HYB197" s="113"/>
      <c r="HYC197" s="113"/>
      <c r="HYD197" s="113"/>
      <c r="HYE197" s="113"/>
      <c r="HYF197" s="113"/>
      <c r="HYG197" s="113"/>
      <c r="HYH197" s="113"/>
      <c r="HYI197" s="113"/>
      <c r="HYJ197" s="113"/>
      <c r="HYK197" s="113"/>
      <c r="HYL197" s="113"/>
      <c r="HYM197" s="113"/>
      <c r="HYN197" s="113"/>
      <c r="HYO197" s="113"/>
      <c r="HYP197" s="113"/>
      <c r="HYQ197" s="113"/>
      <c r="HYR197" s="113"/>
      <c r="HYS197" s="113"/>
      <c r="HYT197" s="113"/>
      <c r="HYU197" s="113"/>
      <c r="HYV197" s="113"/>
      <c r="HYW197" s="113"/>
      <c r="HYX197" s="113"/>
      <c r="HYY197" s="113"/>
      <c r="HYZ197" s="113"/>
      <c r="HZA197" s="113"/>
      <c r="HZB197" s="113"/>
      <c r="HZC197" s="113"/>
      <c r="HZD197" s="113"/>
      <c r="HZE197" s="113"/>
      <c r="HZF197" s="113"/>
      <c r="HZG197" s="113"/>
      <c r="HZH197" s="113"/>
      <c r="HZI197" s="113"/>
      <c r="HZJ197" s="113"/>
      <c r="HZK197" s="113"/>
      <c r="HZL197" s="113"/>
      <c r="HZM197" s="113"/>
      <c r="HZN197" s="113"/>
      <c r="HZO197" s="113"/>
      <c r="HZP197" s="113"/>
      <c r="HZQ197" s="113"/>
      <c r="HZR197" s="113"/>
      <c r="HZS197" s="113"/>
      <c r="HZT197" s="113"/>
      <c r="HZU197" s="113"/>
      <c r="HZV197" s="113"/>
      <c r="HZW197" s="113"/>
      <c r="HZX197" s="113"/>
      <c r="HZY197" s="113"/>
      <c r="HZZ197" s="113"/>
      <c r="IAA197" s="113"/>
      <c r="IAB197" s="113"/>
      <c r="IAC197" s="113"/>
      <c r="IAD197" s="113"/>
      <c r="IAE197" s="113"/>
      <c r="IAF197" s="113"/>
      <c r="IAG197" s="113"/>
      <c r="IAH197" s="113"/>
      <c r="IAI197" s="113"/>
      <c r="IAJ197" s="113"/>
      <c r="IAK197" s="113"/>
      <c r="IAL197" s="113"/>
      <c r="IAM197" s="113"/>
      <c r="IAN197" s="113"/>
      <c r="IAO197" s="113"/>
      <c r="IAP197" s="113"/>
      <c r="IAQ197" s="113"/>
      <c r="IAR197" s="113"/>
      <c r="IAS197" s="113"/>
      <c r="IAT197" s="113"/>
      <c r="IAU197" s="113"/>
      <c r="IAV197" s="113"/>
      <c r="IAW197" s="113"/>
      <c r="IAX197" s="113"/>
      <c r="IAY197" s="113"/>
      <c r="IAZ197" s="113"/>
      <c r="IBA197" s="113"/>
      <c r="IBB197" s="113"/>
      <c r="IBC197" s="113"/>
      <c r="IBD197" s="113"/>
      <c r="IBE197" s="113"/>
      <c r="IBF197" s="113"/>
      <c r="IBG197" s="113"/>
      <c r="IBH197" s="113"/>
      <c r="IBI197" s="113"/>
      <c r="IBJ197" s="113"/>
      <c r="IBK197" s="113"/>
      <c r="IBL197" s="113"/>
      <c r="IBM197" s="113"/>
      <c r="IBN197" s="113"/>
      <c r="IBO197" s="113"/>
      <c r="IBP197" s="113"/>
      <c r="IBQ197" s="113"/>
      <c r="IBR197" s="113"/>
      <c r="IBS197" s="113"/>
      <c r="IBT197" s="113"/>
      <c r="IBU197" s="113"/>
      <c r="IBV197" s="113"/>
      <c r="IBW197" s="113"/>
      <c r="IBX197" s="113"/>
      <c r="IBY197" s="113"/>
      <c r="IBZ197" s="113"/>
      <c r="ICA197" s="113"/>
      <c r="ICB197" s="113"/>
      <c r="ICC197" s="113"/>
      <c r="ICD197" s="113"/>
      <c r="ICE197" s="113"/>
      <c r="ICF197" s="113"/>
      <c r="ICG197" s="113"/>
      <c r="ICH197" s="113"/>
      <c r="ICI197" s="113"/>
      <c r="ICJ197" s="113"/>
      <c r="ICK197" s="113"/>
      <c r="ICL197" s="113"/>
      <c r="ICM197" s="113"/>
      <c r="ICN197" s="113"/>
      <c r="ICO197" s="113"/>
      <c r="ICP197" s="113"/>
      <c r="ICQ197" s="113"/>
      <c r="ICR197" s="113"/>
      <c r="ICS197" s="113"/>
      <c r="ICT197" s="113"/>
      <c r="ICU197" s="113"/>
      <c r="ICV197" s="113"/>
      <c r="ICW197" s="113"/>
      <c r="ICX197" s="113"/>
      <c r="ICY197" s="113"/>
      <c r="ICZ197" s="113"/>
      <c r="IDA197" s="113"/>
      <c r="IDB197" s="113"/>
      <c r="IDC197" s="113"/>
      <c r="IDD197" s="113"/>
      <c r="IDE197" s="113"/>
      <c r="IDF197" s="113"/>
      <c r="IDG197" s="113"/>
      <c r="IDH197" s="113"/>
      <c r="IDI197" s="113"/>
      <c r="IDJ197" s="113"/>
      <c r="IDK197" s="113"/>
      <c r="IDL197" s="113"/>
      <c r="IDM197" s="113"/>
      <c r="IDN197" s="113"/>
      <c r="IDO197" s="113"/>
      <c r="IDP197" s="113"/>
      <c r="IDQ197" s="113"/>
      <c r="IDR197" s="113"/>
      <c r="IDS197" s="113"/>
      <c r="IDT197" s="113"/>
      <c r="IDU197" s="113"/>
      <c r="IDV197" s="113"/>
      <c r="IDW197" s="113"/>
      <c r="IDX197" s="113"/>
      <c r="IDY197" s="113"/>
      <c r="IDZ197" s="113"/>
      <c r="IEA197" s="113"/>
      <c r="IEB197" s="113"/>
      <c r="IEC197" s="113"/>
      <c r="IED197" s="113"/>
      <c r="IEE197" s="113"/>
      <c r="IEF197" s="113"/>
      <c r="IEG197" s="113"/>
      <c r="IEH197" s="113"/>
      <c r="IEI197" s="113"/>
      <c r="IEJ197" s="113"/>
      <c r="IEK197" s="113"/>
      <c r="IEL197" s="113"/>
      <c r="IEM197" s="113"/>
      <c r="IEN197" s="113"/>
      <c r="IEO197" s="113"/>
      <c r="IEP197" s="113"/>
      <c r="IEQ197" s="113"/>
      <c r="IER197" s="113"/>
      <c r="IES197" s="113"/>
      <c r="IET197" s="113"/>
      <c r="IEU197" s="113"/>
      <c r="IEV197" s="113"/>
      <c r="IEW197" s="113"/>
      <c r="IEX197" s="113"/>
      <c r="IEY197" s="113"/>
      <c r="IEZ197" s="113"/>
      <c r="IFA197" s="113"/>
      <c r="IFB197" s="113"/>
      <c r="IFC197" s="113"/>
      <c r="IFD197" s="113"/>
      <c r="IFE197" s="113"/>
      <c r="IFF197" s="113"/>
      <c r="IFG197" s="113"/>
      <c r="IFH197" s="113"/>
      <c r="IFI197" s="113"/>
      <c r="IFJ197" s="113"/>
      <c r="IFK197" s="113"/>
      <c r="IFL197" s="113"/>
      <c r="IFM197" s="113"/>
      <c r="IFN197" s="113"/>
      <c r="IFO197" s="113"/>
      <c r="IFP197" s="113"/>
      <c r="IFQ197" s="113"/>
      <c r="IFR197" s="113"/>
      <c r="IFS197" s="113"/>
      <c r="IFT197" s="113"/>
      <c r="IFU197" s="113"/>
      <c r="IFV197" s="113"/>
      <c r="IFW197" s="113"/>
      <c r="IFX197" s="113"/>
      <c r="IFY197" s="113"/>
      <c r="IFZ197" s="113"/>
      <c r="IGA197" s="113"/>
      <c r="IGB197" s="113"/>
      <c r="IGC197" s="113"/>
      <c r="IGD197" s="113"/>
      <c r="IGE197" s="113"/>
      <c r="IGF197" s="113"/>
      <c r="IGG197" s="113"/>
      <c r="IGH197" s="113"/>
      <c r="IGI197" s="113"/>
      <c r="IGJ197" s="113"/>
      <c r="IGK197" s="113"/>
      <c r="IGL197" s="113"/>
      <c r="IGM197" s="113"/>
      <c r="IGN197" s="113"/>
      <c r="IGO197" s="113"/>
      <c r="IGP197" s="113"/>
      <c r="IGQ197" s="113"/>
      <c r="IGR197" s="113"/>
      <c r="IGS197" s="113"/>
      <c r="IGT197" s="113"/>
      <c r="IGU197" s="113"/>
      <c r="IGV197" s="113"/>
      <c r="IGW197" s="113"/>
      <c r="IGX197" s="113"/>
      <c r="IGY197" s="113"/>
      <c r="IGZ197" s="113"/>
      <c r="IHA197" s="113"/>
      <c r="IHB197" s="113"/>
      <c r="IHC197" s="113"/>
      <c r="IHD197" s="113"/>
      <c r="IHE197" s="113"/>
      <c r="IHF197" s="113"/>
      <c r="IHG197" s="113"/>
      <c r="IHH197" s="113"/>
      <c r="IHI197" s="113"/>
      <c r="IHJ197" s="113"/>
      <c r="IHK197" s="113"/>
      <c r="IHL197" s="113"/>
      <c r="IHM197" s="113"/>
      <c r="IHN197" s="113"/>
      <c r="IHO197" s="113"/>
      <c r="IHP197" s="113"/>
      <c r="IHQ197" s="113"/>
      <c r="IHR197" s="113"/>
      <c r="IHS197" s="113"/>
      <c r="IHT197" s="113"/>
      <c r="IHU197" s="113"/>
      <c r="IHV197" s="113"/>
      <c r="IHW197" s="113"/>
      <c r="IHX197" s="113"/>
      <c r="IHY197" s="113"/>
      <c r="IHZ197" s="113"/>
      <c r="IIA197" s="113"/>
      <c r="IIB197" s="113"/>
      <c r="IIC197" s="113"/>
      <c r="IID197" s="113"/>
      <c r="IIE197" s="113"/>
      <c r="IIF197" s="113"/>
      <c r="IIG197" s="113"/>
      <c r="IIH197" s="113"/>
      <c r="III197" s="113"/>
      <c r="IIJ197" s="113"/>
      <c r="IIK197" s="113"/>
      <c r="IIL197" s="113"/>
      <c r="IIM197" s="113"/>
      <c r="IIN197" s="113"/>
      <c r="IIO197" s="113"/>
      <c r="IIP197" s="113"/>
      <c r="IIQ197" s="113"/>
      <c r="IIR197" s="113"/>
      <c r="IIS197" s="113"/>
      <c r="IIT197" s="113"/>
      <c r="IIU197" s="113"/>
      <c r="IIV197" s="113"/>
      <c r="IIW197" s="113"/>
      <c r="IIX197" s="113"/>
      <c r="IIY197" s="113"/>
      <c r="IIZ197" s="113"/>
      <c r="IJA197" s="113"/>
      <c r="IJB197" s="113"/>
      <c r="IJC197" s="113"/>
      <c r="IJD197" s="113"/>
      <c r="IJE197" s="113"/>
      <c r="IJF197" s="113"/>
      <c r="IJG197" s="113"/>
      <c r="IJH197" s="113"/>
      <c r="IJI197" s="113"/>
      <c r="IJJ197" s="113"/>
      <c r="IJK197" s="113"/>
      <c r="IJL197" s="113"/>
      <c r="IJM197" s="113"/>
      <c r="IJN197" s="113"/>
      <c r="IJO197" s="113"/>
      <c r="IJP197" s="113"/>
      <c r="IJQ197" s="113"/>
      <c r="IJR197" s="113"/>
      <c r="IJS197" s="113"/>
      <c r="IJT197" s="113"/>
      <c r="IJU197" s="113"/>
      <c r="IJV197" s="113"/>
      <c r="IJW197" s="113"/>
      <c r="IJX197" s="113"/>
      <c r="IJY197" s="113"/>
      <c r="IJZ197" s="113"/>
      <c r="IKA197" s="113"/>
      <c r="IKB197" s="113"/>
      <c r="IKC197" s="113"/>
      <c r="IKD197" s="113"/>
      <c r="IKE197" s="113"/>
      <c r="IKF197" s="113"/>
      <c r="IKG197" s="113"/>
      <c r="IKH197" s="113"/>
      <c r="IKI197" s="113"/>
      <c r="IKJ197" s="113"/>
      <c r="IKK197" s="113"/>
      <c r="IKL197" s="113"/>
      <c r="IKM197" s="113"/>
      <c r="IKN197" s="113"/>
      <c r="IKO197" s="113"/>
      <c r="IKP197" s="113"/>
      <c r="IKQ197" s="113"/>
      <c r="IKR197" s="113"/>
      <c r="IKS197" s="113"/>
      <c r="IKT197" s="113"/>
      <c r="IKU197" s="113"/>
      <c r="IKV197" s="113"/>
      <c r="IKW197" s="113"/>
      <c r="IKX197" s="113"/>
      <c r="IKY197" s="113"/>
      <c r="IKZ197" s="113"/>
      <c r="ILA197" s="113"/>
      <c r="ILB197" s="113"/>
      <c r="ILC197" s="113"/>
      <c r="ILD197" s="113"/>
      <c r="ILE197" s="113"/>
      <c r="ILF197" s="113"/>
      <c r="ILG197" s="113"/>
      <c r="ILH197" s="113"/>
      <c r="ILI197" s="113"/>
      <c r="ILJ197" s="113"/>
      <c r="ILK197" s="113"/>
      <c r="ILL197" s="113"/>
      <c r="ILM197" s="113"/>
      <c r="ILN197" s="113"/>
      <c r="ILO197" s="113"/>
      <c r="ILP197" s="113"/>
      <c r="ILQ197" s="113"/>
      <c r="ILR197" s="113"/>
      <c r="ILS197" s="113"/>
      <c r="ILT197" s="113"/>
      <c r="ILU197" s="113"/>
      <c r="ILV197" s="113"/>
      <c r="ILW197" s="113"/>
      <c r="ILX197" s="113"/>
      <c r="ILY197" s="113"/>
      <c r="ILZ197" s="113"/>
      <c r="IMA197" s="113"/>
      <c r="IMB197" s="113"/>
      <c r="IMC197" s="113"/>
      <c r="IMD197" s="113"/>
      <c r="IME197" s="113"/>
      <c r="IMF197" s="113"/>
      <c r="IMG197" s="113"/>
      <c r="IMH197" s="113"/>
      <c r="IMI197" s="113"/>
      <c r="IMJ197" s="113"/>
      <c r="IMK197" s="113"/>
      <c r="IML197" s="113"/>
      <c r="IMM197" s="113"/>
      <c r="IMN197" s="113"/>
      <c r="IMO197" s="113"/>
      <c r="IMP197" s="113"/>
      <c r="IMQ197" s="113"/>
      <c r="IMR197" s="113"/>
      <c r="IMS197" s="113"/>
      <c r="IMT197" s="113"/>
      <c r="IMU197" s="113"/>
      <c r="IMV197" s="113"/>
      <c r="IMW197" s="113"/>
      <c r="IMX197" s="113"/>
      <c r="IMY197" s="113"/>
      <c r="IMZ197" s="113"/>
      <c r="INA197" s="113"/>
      <c r="INB197" s="113"/>
      <c r="INC197" s="113"/>
      <c r="IND197" s="113"/>
      <c r="INE197" s="113"/>
      <c r="INF197" s="113"/>
      <c r="ING197" s="113"/>
      <c r="INH197" s="113"/>
      <c r="INI197" s="113"/>
      <c r="INJ197" s="113"/>
      <c r="INK197" s="113"/>
      <c r="INL197" s="113"/>
      <c r="INM197" s="113"/>
      <c r="INN197" s="113"/>
      <c r="INO197" s="113"/>
      <c r="INP197" s="113"/>
      <c r="INQ197" s="113"/>
      <c r="INR197" s="113"/>
      <c r="INS197" s="113"/>
      <c r="INT197" s="113"/>
      <c r="INU197" s="113"/>
      <c r="INV197" s="113"/>
      <c r="INW197" s="113"/>
      <c r="INX197" s="113"/>
      <c r="INY197" s="113"/>
      <c r="INZ197" s="113"/>
      <c r="IOA197" s="113"/>
      <c r="IOB197" s="113"/>
      <c r="IOC197" s="113"/>
      <c r="IOD197" s="113"/>
      <c r="IOE197" s="113"/>
      <c r="IOF197" s="113"/>
      <c r="IOG197" s="113"/>
      <c r="IOH197" s="113"/>
      <c r="IOI197" s="113"/>
      <c r="IOJ197" s="113"/>
      <c r="IOK197" s="113"/>
      <c r="IOL197" s="113"/>
      <c r="IOM197" s="113"/>
      <c r="ION197" s="113"/>
      <c r="IOO197" s="113"/>
      <c r="IOP197" s="113"/>
      <c r="IOQ197" s="113"/>
      <c r="IOR197" s="113"/>
      <c r="IOS197" s="113"/>
      <c r="IOT197" s="113"/>
      <c r="IOU197" s="113"/>
      <c r="IOV197" s="113"/>
      <c r="IOW197" s="113"/>
      <c r="IOX197" s="113"/>
      <c r="IOY197" s="113"/>
      <c r="IOZ197" s="113"/>
      <c r="IPA197" s="113"/>
      <c r="IPB197" s="113"/>
      <c r="IPC197" s="113"/>
      <c r="IPD197" s="113"/>
      <c r="IPE197" s="113"/>
      <c r="IPF197" s="113"/>
      <c r="IPG197" s="113"/>
      <c r="IPH197" s="113"/>
      <c r="IPI197" s="113"/>
      <c r="IPJ197" s="113"/>
      <c r="IPK197" s="113"/>
      <c r="IPL197" s="113"/>
      <c r="IPM197" s="113"/>
      <c r="IPN197" s="113"/>
      <c r="IPO197" s="113"/>
      <c r="IPP197" s="113"/>
      <c r="IPQ197" s="113"/>
      <c r="IPR197" s="113"/>
      <c r="IPS197" s="113"/>
      <c r="IPT197" s="113"/>
      <c r="IPU197" s="113"/>
      <c r="IPV197" s="113"/>
      <c r="IPW197" s="113"/>
      <c r="IPX197" s="113"/>
      <c r="IPY197" s="113"/>
      <c r="IPZ197" s="113"/>
      <c r="IQA197" s="113"/>
      <c r="IQB197" s="113"/>
      <c r="IQC197" s="113"/>
      <c r="IQD197" s="113"/>
      <c r="IQE197" s="113"/>
      <c r="IQF197" s="113"/>
      <c r="IQG197" s="113"/>
      <c r="IQH197" s="113"/>
      <c r="IQI197" s="113"/>
      <c r="IQJ197" s="113"/>
      <c r="IQK197" s="113"/>
      <c r="IQL197" s="113"/>
      <c r="IQM197" s="113"/>
      <c r="IQN197" s="113"/>
      <c r="IQO197" s="113"/>
      <c r="IQP197" s="113"/>
      <c r="IQQ197" s="113"/>
      <c r="IQR197" s="113"/>
      <c r="IQS197" s="113"/>
      <c r="IQT197" s="113"/>
      <c r="IQU197" s="113"/>
      <c r="IQV197" s="113"/>
      <c r="IQW197" s="113"/>
      <c r="IQX197" s="113"/>
      <c r="IQY197" s="113"/>
      <c r="IQZ197" s="113"/>
      <c r="IRA197" s="113"/>
      <c r="IRB197" s="113"/>
      <c r="IRC197" s="113"/>
      <c r="IRD197" s="113"/>
      <c r="IRE197" s="113"/>
      <c r="IRF197" s="113"/>
      <c r="IRG197" s="113"/>
      <c r="IRH197" s="113"/>
      <c r="IRI197" s="113"/>
      <c r="IRJ197" s="113"/>
      <c r="IRK197" s="113"/>
      <c r="IRL197" s="113"/>
      <c r="IRM197" s="113"/>
      <c r="IRN197" s="113"/>
      <c r="IRO197" s="113"/>
      <c r="IRP197" s="113"/>
      <c r="IRQ197" s="113"/>
      <c r="IRR197" s="113"/>
      <c r="IRS197" s="113"/>
      <c r="IRT197" s="113"/>
      <c r="IRU197" s="113"/>
      <c r="IRV197" s="113"/>
      <c r="IRW197" s="113"/>
      <c r="IRX197" s="113"/>
      <c r="IRY197" s="113"/>
      <c r="IRZ197" s="113"/>
      <c r="ISA197" s="113"/>
      <c r="ISB197" s="113"/>
      <c r="ISC197" s="113"/>
      <c r="ISD197" s="113"/>
      <c r="ISE197" s="113"/>
      <c r="ISF197" s="113"/>
      <c r="ISG197" s="113"/>
      <c r="ISH197" s="113"/>
      <c r="ISI197" s="113"/>
      <c r="ISJ197" s="113"/>
      <c r="ISK197" s="113"/>
      <c r="ISL197" s="113"/>
      <c r="ISM197" s="113"/>
      <c r="ISN197" s="113"/>
      <c r="ISO197" s="113"/>
      <c r="ISP197" s="113"/>
      <c r="ISQ197" s="113"/>
      <c r="ISR197" s="113"/>
      <c r="ISS197" s="113"/>
      <c r="IST197" s="113"/>
      <c r="ISU197" s="113"/>
      <c r="ISV197" s="113"/>
      <c r="ISW197" s="113"/>
      <c r="ISX197" s="113"/>
      <c r="ISY197" s="113"/>
      <c r="ISZ197" s="113"/>
      <c r="ITA197" s="113"/>
      <c r="ITB197" s="113"/>
      <c r="ITC197" s="113"/>
      <c r="ITD197" s="113"/>
      <c r="ITE197" s="113"/>
      <c r="ITF197" s="113"/>
      <c r="ITG197" s="113"/>
      <c r="ITH197" s="113"/>
      <c r="ITI197" s="113"/>
      <c r="ITJ197" s="113"/>
      <c r="ITK197" s="113"/>
      <c r="ITL197" s="113"/>
      <c r="ITM197" s="113"/>
      <c r="ITN197" s="113"/>
      <c r="ITO197" s="113"/>
      <c r="ITP197" s="113"/>
      <c r="ITQ197" s="113"/>
      <c r="ITR197" s="113"/>
      <c r="ITS197" s="113"/>
      <c r="ITT197" s="113"/>
      <c r="ITU197" s="113"/>
      <c r="ITV197" s="113"/>
      <c r="ITW197" s="113"/>
      <c r="ITX197" s="113"/>
      <c r="ITY197" s="113"/>
      <c r="ITZ197" s="113"/>
      <c r="IUA197" s="113"/>
      <c r="IUB197" s="113"/>
      <c r="IUC197" s="113"/>
      <c r="IUD197" s="113"/>
      <c r="IUE197" s="113"/>
      <c r="IUF197" s="113"/>
      <c r="IUG197" s="113"/>
      <c r="IUH197" s="113"/>
      <c r="IUI197" s="113"/>
      <c r="IUJ197" s="113"/>
      <c r="IUK197" s="113"/>
      <c r="IUL197" s="113"/>
      <c r="IUM197" s="113"/>
      <c r="IUN197" s="113"/>
      <c r="IUO197" s="113"/>
      <c r="IUP197" s="113"/>
      <c r="IUQ197" s="113"/>
      <c r="IUR197" s="113"/>
      <c r="IUS197" s="113"/>
      <c r="IUT197" s="113"/>
      <c r="IUU197" s="113"/>
      <c r="IUV197" s="113"/>
      <c r="IUW197" s="113"/>
      <c r="IUX197" s="113"/>
      <c r="IUY197" s="113"/>
      <c r="IUZ197" s="113"/>
      <c r="IVA197" s="113"/>
      <c r="IVB197" s="113"/>
      <c r="IVC197" s="113"/>
      <c r="IVD197" s="113"/>
      <c r="IVE197" s="113"/>
      <c r="IVF197" s="113"/>
      <c r="IVG197" s="113"/>
      <c r="IVH197" s="113"/>
      <c r="IVI197" s="113"/>
      <c r="IVJ197" s="113"/>
      <c r="IVK197" s="113"/>
      <c r="IVL197" s="113"/>
      <c r="IVM197" s="113"/>
      <c r="IVN197" s="113"/>
      <c r="IVO197" s="113"/>
      <c r="IVP197" s="113"/>
      <c r="IVQ197" s="113"/>
      <c r="IVR197" s="113"/>
      <c r="IVS197" s="113"/>
      <c r="IVT197" s="113"/>
      <c r="IVU197" s="113"/>
      <c r="IVV197" s="113"/>
      <c r="IVW197" s="113"/>
      <c r="IVX197" s="113"/>
      <c r="IVY197" s="113"/>
      <c r="IVZ197" s="113"/>
      <c r="IWA197" s="113"/>
      <c r="IWB197" s="113"/>
      <c r="IWC197" s="113"/>
      <c r="IWD197" s="113"/>
      <c r="IWE197" s="113"/>
      <c r="IWF197" s="113"/>
      <c r="IWG197" s="113"/>
      <c r="IWH197" s="113"/>
      <c r="IWI197" s="113"/>
      <c r="IWJ197" s="113"/>
      <c r="IWK197" s="113"/>
      <c r="IWL197" s="113"/>
      <c r="IWM197" s="113"/>
      <c r="IWN197" s="113"/>
      <c r="IWO197" s="113"/>
      <c r="IWP197" s="113"/>
      <c r="IWQ197" s="113"/>
      <c r="IWR197" s="113"/>
      <c r="IWS197" s="113"/>
      <c r="IWT197" s="113"/>
      <c r="IWU197" s="113"/>
      <c r="IWV197" s="113"/>
      <c r="IWW197" s="113"/>
      <c r="IWX197" s="113"/>
      <c r="IWY197" s="113"/>
      <c r="IWZ197" s="113"/>
      <c r="IXA197" s="113"/>
      <c r="IXB197" s="113"/>
      <c r="IXC197" s="113"/>
      <c r="IXD197" s="113"/>
      <c r="IXE197" s="113"/>
      <c r="IXF197" s="113"/>
      <c r="IXG197" s="113"/>
      <c r="IXH197" s="113"/>
      <c r="IXI197" s="113"/>
      <c r="IXJ197" s="113"/>
      <c r="IXK197" s="113"/>
      <c r="IXL197" s="113"/>
      <c r="IXM197" s="113"/>
      <c r="IXN197" s="113"/>
      <c r="IXO197" s="113"/>
      <c r="IXP197" s="113"/>
      <c r="IXQ197" s="113"/>
      <c r="IXR197" s="113"/>
      <c r="IXS197" s="113"/>
      <c r="IXT197" s="113"/>
      <c r="IXU197" s="113"/>
      <c r="IXV197" s="113"/>
      <c r="IXW197" s="113"/>
      <c r="IXX197" s="113"/>
      <c r="IXY197" s="113"/>
      <c r="IXZ197" s="113"/>
      <c r="IYA197" s="113"/>
      <c r="IYB197" s="113"/>
      <c r="IYC197" s="113"/>
      <c r="IYD197" s="113"/>
      <c r="IYE197" s="113"/>
      <c r="IYF197" s="113"/>
      <c r="IYG197" s="113"/>
      <c r="IYH197" s="113"/>
      <c r="IYI197" s="113"/>
      <c r="IYJ197" s="113"/>
      <c r="IYK197" s="113"/>
      <c r="IYL197" s="113"/>
      <c r="IYM197" s="113"/>
      <c r="IYN197" s="113"/>
      <c r="IYO197" s="113"/>
      <c r="IYP197" s="113"/>
      <c r="IYQ197" s="113"/>
      <c r="IYR197" s="113"/>
      <c r="IYS197" s="113"/>
      <c r="IYT197" s="113"/>
      <c r="IYU197" s="113"/>
      <c r="IYV197" s="113"/>
      <c r="IYW197" s="113"/>
      <c r="IYX197" s="113"/>
      <c r="IYY197" s="113"/>
      <c r="IYZ197" s="113"/>
      <c r="IZA197" s="113"/>
      <c r="IZB197" s="113"/>
      <c r="IZC197" s="113"/>
      <c r="IZD197" s="113"/>
      <c r="IZE197" s="113"/>
      <c r="IZF197" s="113"/>
      <c r="IZG197" s="113"/>
      <c r="IZH197" s="113"/>
      <c r="IZI197" s="113"/>
      <c r="IZJ197" s="113"/>
      <c r="IZK197" s="113"/>
      <c r="IZL197" s="113"/>
      <c r="IZM197" s="113"/>
      <c r="IZN197" s="113"/>
      <c r="IZO197" s="113"/>
      <c r="IZP197" s="113"/>
      <c r="IZQ197" s="113"/>
      <c r="IZR197" s="113"/>
      <c r="IZS197" s="113"/>
      <c r="IZT197" s="113"/>
      <c r="IZU197" s="113"/>
      <c r="IZV197" s="113"/>
      <c r="IZW197" s="113"/>
      <c r="IZX197" s="113"/>
      <c r="IZY197" s="113"/>
      <c r="IZZ197" s="113"/>
      <c r="JAA197" s="113"/>
      <c r="JAB197" s="113"/>
      <c r="JAC197" s="113"/>
      <c r="JAD197" s="113"/>
      <c r="JAE197" s="113"/>
      <c r="JAF197" s="113"/>
      <c r="JAG197" s="113"/>
      <c r="JAH197" s="113"/>
      <c r="JAI197" s="113"/>
      <c r="JAJ197" s="113"/>
      <c r="JAK197" s="113"/>
      <c r="JAL197" s="113"/>
      <c r="JAM197" s="113"/>
      <c r="JAN197" s="113"/>
      <c r="JAO197" s="113"/>
      <c r="JAP197" s="113"/>
      <c r="JAQ197" s="113"/>
      <c r="JAR197" s="113"/>
      <c r="JAS197" s="113"/>
      <c r="JAT197" s="113"/>
      <c r="JAU197" s="113"/>
      <c r="JAV197" s="113"/>
      <c r="JAW197" s="113"/>
      <c r="JAX197" s="113"/>
      <c r="JAY197" s="113"/>
      <c r="JAZ197" s="113"/>
      <c r="JBA197" s="113"/>
      <c r="JBB197" s="113"/>
      <c r="JBC197" s="113"/>
      <c r="JBD197" s="113"/>
      <c r="JBE197" s="113"/>
      <c r="JBF197" s="113"/>
      <c r="JBG197" s="113"/>
      <c r="JBH197" s="113"/>
      <c r="JBI197" s="113"/>
      <c r="JBJ197" s="113"/>
      <c r="JBK197" s="113"/>
      <c r="JBL197" s="113"/>
      <c r="JBM197" s="113"/>
      <c r="JBN197" s="113"/>
      <c r="JBO197" s="113"/>
      <c r="JBP197" s="113"/>
      <c r="JBQ197" s="113"/>
      <c r="JBR197" s="113"/>
      <c r="JBS197" s="113"/>
      <c r="JBT197" s="113"/>
      <c r="JBU197" s="113"/>
      <c r="JBV197" s="113"/>
      <c r="JBW197" s="113"/>
      <c r="JBX197" s="113"/>
      <c r="JBY197" s="113"/>
      <c r="JBZ197" s="113"/>
      <c r="JCA197" s="113"/>
      <c r="JCB197" s="113"/>
      <c r="JCC197" s="113"/>
      <c r="JCD197" s="113"/>
      <c r="JCE197" s="113"/>
      <c r="JCF197" s="113"/>
      <c r="JCG197" s="113"/>
      <c r="JCH197" s="113"/>
      <c r="JCI197" s="113"/>
      <c r="JCJ197" s="113"/>
      <c r="JCK197" s="113"/>
      <c r="JCL197" s="113"/>
      <c r="JCM197" s="113"/>
      <c r="JCN197" s="113"/>
      <c r="JCO197" s="113"/>
      <c r="JCP197" s="113"/>
      <c r="JCQ197" s="113"/>
      <c r="JCR197" s="113"/>
      <c r="JCS197" s="113"/>
      <c r="JCT197" s="113"/>
      <c r="JCU197" s="113"/>
      <c r="JCV197" s="113"/>
      <c r="JCW197" s="113"/>
      <c r="JCX197" s="113"/>
      <c r="JCY197" s="113"/>
      <c r="JCZ197" s="113"/>
      <c r="JDA197" s="113"/>
      <c r="JDB197" s="113"/>
      <c r="JDC197" s="113"/>
      <c r="JDD197" s="113"/>
      <c r="JDE197" s="113"/>
      <c r="JDF197" s="113"/>
      <c r="JDG197" s="113"/>
      <c r="JDH197" s="113"/>
      <c r="JDI197" s="113"/>
      <c r="JDJ197" s="113"/>
      <c r="JDK197" s="113"/>
      <c r="JDL197" s="113"/>
      <c r="JDM197" s="113"/>
      <c r="JDN197" s="113"/>
      <c r="JDO197" s="113"/>
      <c r="JDP197" s="113"/>
      <c r="JDQ197" s="113"/>
      <c r="JDR197" s="113"/>
      <c r="JDS197" s="113"/>
      <c r="JDT197" s="113"/>
      <c r="JDU197" s="113"/>
      <c r="JDV197" s="113"/>
      <c r="JDW197" s="113"/>
      <c r="JDX197" s="113"/>
      <c r="JDY197" s="113"/>
      <c r="JDZ197" s="113"/>
      <c r="JEA197" s="113"/>
      <c r="JEB197" s="113"/>
      <c r="JEC197" s="113"/>
      <c r="JED197" s="113"/>
      <c r="JEE197" s="113"/>
      <c r="JEF197" s="113"/>
      <c r="JEG197" s="113"/>
      <c r="JEH197" s="113"/>
      <c r="JEI197" s="113"/>
      <c r="JEJ197" s="113"/>
      <c r="JEK197" s="113"/>
      <c r="JEL197" s="113"/>
      <c r="JEM197" s="113"/>
      <c r="JEN197" s="113"/>
      <c r="JEO197" s="113"/>
      <c r="JEP197" s="113"/>
      <c r="JEQ197" s="113"/>
      <c r="JER197" s="113"/>
      <c r="JES197" s="113"/>
      <c r="JET197" s="113"/>
      <c r="JEU197" s="113"/>
      <c r="JEV197" s="113"/>
      <c r="JEW197" s="113"/>
      <c r="JEX197" s="113"/>
      <c r="JEY197" s="113"/>
      <c r="JEZ197" s="113"/>
      <c r="JFA197" s="113"/>
      <c r="JFB197" s="113"/>
      <c r="JFC197" s="113"/>
      <c r="JFD197" s="113"/>
      <c r="JFE197" s="113"/>
      <c r="JFF197" s="113"/>
      <c r="JFG197" s="113"/>
      <c r="JFH197" s="113"/>
      <c r="JFI197" s="113"/>
      <c r="JFJ197" s="113"/>
      <c r="JFK197" s="113"/>
      <c r="JFL197" s="113"/>
      <c r="JFM197" s="113"/>
      <c r="JFN197" s="113"/>
      <c r="JFO197" s="113"/>
      <c r="JFP197" s="113"/>
      <c r="JFQ197" s="113"/>
      <c r="JFR197" s="113"/>
      <c r="JFS197" s="113"/>
      <c r="JFT197" s="113"/>
      <c r="JFU197" s="113"/>
      <c r="JFV197" s="113"/>
      <c r="JFW197" s="113"/>
      <c r="JFX197" s="113"/>
      <c r="JFY197" s="113"/>
      <c r="JFZ197" s="113"/>
      <c r="JGA197" s="113"/>
      <c r="JGB197" s="113"/>
      <c r="JGC197" s="113"/>
      <c r="JGD197" s="113"/>
      <c r="JGE197" s="113"/>
      <c r="JGF197" s="113"/>
      <c r="JGG197" s="113"/>
      <c r="JGH197" s="113"/>
      <c r="JGI197" s="113"/>
      <c r="JGJ197" s="113"/>
      <c r="JGK197" s="113"/>
      <c r="JGL197" s="113"/>
      <c r="JGM197" s="113"/>
      <c r="JGN197" s="113"/>
      <c r="JGO197" s="113"/>
      <c r="JGP197" s="113"/>
      <c r="JGQ197" s="113"/>
      <c r="JGR197" s="113"/>
      <c r="JGS197" s="113"/>
      <c r="JGT197" s="113"/>
      <c r="JGU197" s="113"/>
      <c r="JGV197" s="113"/>
      <c r="JGW197" s="113"/>
      <c r="JGX197" s="113"/>
      <c r="JGY197" s="113"/>
      <c r="JGZ197" s="113"/>
      <c r="JHA197" s="113"/>
      <c r="JHB197" s="113"/>
      <c r="JHC197" s="113"/>
      <c r="JHD197" s="113"/>
      <c r="JHE197" s="113"/>
      <c r="JHF197" s="113"/>
      <c r="JHG197" s="113"/>
      <c r="JHH197" s="113"/>
      <c r="JHI197" s="113"/>
      <c r="JHJ197" s="113"/>
      <c r="JHK197" s="113"/>
      <c r="JHL197" s="113"/>
      <c r="JHM197" s="113"/>
      <c r="JHN197" s="113"/>
      <c r="JHO197" s="113"/>
      <c r="JHP197" s="113"/>
      <c r="JHQ197" s="113"/>
      <c r="JHR197" s="113"/>
      <c r="JHS197" s="113"/>
      <c r="JHT197" s="113"/>
      <c r="JHU197" s="113"/>
      <c r="JHV197" s="113"/>
      <c r="JHW197" s="113"/>
      <c r="JHX197" s="113"/>
      <c r="JHY197" s="113"/>
      <c r="JHZ197" s="113"/>
      <c r="JIA197" s="113"/>
      <c r="JIB197" s="113"/>
      <c r="JIC197" s="113"/>
      <c r="JID197" s="113"/>
      <c r="JIE197" s="113"/>
      <c r="JIF197" s="113"/>
      <c r="JIG197" s="113"/>
      <c r="JIH197" s="113"/>
      <c r="JII197" s="113"/>
      <c r="JIJ197" s="113"/>
      <c r="JIK197" s="113"/>
      <c r="JIL197" s="113"/>
      <c r="JIM197" s="113"/>
      <c r="JIN197" s="113"/>
      <c r="JIO197" s="113"/>
      <c r="JIP197" s="113"/>
      <c r="JIQ197" s="113"/>
      <c r="JIR197" s="113"/>
      <c r="JIS197" s="113"/>
      <c r="JIT197" s="113"/>
      <c r="JIU197" s="113"/>
      <c r="JIV197" s="113"/>
      <c r="JIW197" s="113"/>
      <c r="JIX197" s="113"/>
      <c r="JIY197" s="113"/>
      <c r="JIZ197" s="113"/>
      <c r="JJA197" s="113"/>
      <c r="JJB197" s="113"/>
      <c r="JJC197" s="113"/>
      <c r="JJD197" s="113"/>
      <c r="JJE197" s="113"/>
      <c r="JJF197" s="113"/>
      <c r="JJG197" s="113"/>
      <c r="JJH197" s="113"/>
      <c r="JJI197" s="113"/>
      <c r="JJJ197" s="113"/>
      <c r="JJK197" s="113"/>
      <c r="JJL197" s="113"/>
      <c r="JJM197" s="113"/>
      <c r="JJN197" s="113"/>
      <c r="JJO197" s="113"/>
      <c r="JJP197" s="113"/>
      <c r="JJQ197" s="113"/>
      <c r="JJR197" s="113"/>
      <c r="JJS197" s="113"/>
      <c r="JJT197" s="113"/>
      <c r="JJU197" s="113"/>
      <c r="JJV197" s="113"/>
      <c r="JJW197" s="113"/>
      <c r="JJX197" s="113"/>
      <c r="JJY197" s="113"/>
      <c r="JJZ197" s="113"/>
      <c r="JKA197" s="113"/>
      <c r="JKB197" s="113"/>
      <c r="JKC197" s="113"/>
      <c r="JKD197" s="113"/>
      <c r="JKE197" s="113"/>
      <c r="JKF197" s="113"/>
      <c r="JKG197" s="113"/>
      <c r="JKH197" s="113"/>
      <c r="JKI197" s="113"/>
      <c r="JKJ197" s="113"/>
      <c r="JKK197" s="113"/>
      <c r="JKL197" s="113"/>
      <c r="JKM197" s="113"/>
      <c r="JKN197" s="113"/>
      <c r="JKO197" s="113"/>
      <c r="JKP197" s="113"/>
      <c r="JKQ197" s="113"/>
      <c r="JKR197" s="113"/>
      <c r="JKS197" s="113"/>
      <c r="JKT197" s="113"/>
      <c r="JKU197" s="113"/>
      <c r="JKV197" s="113"/>
      <c r="JKW197" s="113"/>
      <c r="JKX197" s="113"/>
      <c r="JKY197" s="113"/>
      <c r="JKZ197" s="113"/>
      <c r="JLA197" s="113"/>
      <c r="JLB197" s="113"/>
      <c r="JLC197" s="113"/>
      <c r="JLD197" s="113"/>
      <c r="JLE197" s="113"/>
      <c r="JLF197" s="113"/>
      <c r="JLG197" s="113"/>
      <c r="JLH197" s="113"/>
      <c r="JLI197" s="113"/>
      <c r="JLJ197" s="113"/>
      <c r="JLK197" s="113"/>
      <c r="JLL197" s="113"/>
      <c r="JLM197" s="113"/>
      <c r="JLN197" s="113"/>
      <c r="JLO197" s="113"/>
      <c r="JLP197" s="113"/>
      <c r="JLQ197" s="113"/>
      <c r="JLR197" s="113"/>
      <c r="JLS197" s="113"/>
      <c r="JLT197" s="113"/>
      <c r="JLU197" s="113"/>
      <c r="JLV197" s="113"/>
      <c r="JLW197" s="113"/>
      <c r="JLX197" s="113"/>
      <c r="JLY197" s="113"/>
      <c r="JLZ197" s="113"/>
      <c r="JMA197" s="113"/>
      <c r="JMB197" s="113"/>
      <c r="JMC197" s="113"/>
      <c r="JMD197" s="113"/>
      <c r="JME197" s="113"/>
      <c r="JMF197" s="113"/>
      <c r="JMG197" s="113"/>
      <c r="JMH197" s="113"/>
      <c r="JMI197" s="113"/>
      <c r="JMJ197" s="113"/>
      <c r="JMK197" s="113"/>
      <c r="JML197" s="113"/>
      <c r="JMM197" s="113"/>
      <c r="JMN197" s="113"/>
      <c r="JMO197" s="113"/>
      <c r="JMP197" s="113"/>
      <c r="JMQ197" s="113"/>
      <c r="JMR197" s="113"/>
      <c r="JMS197" s="113"/>
      <c r="JMT197" s="113"/>
      <c r="JMU197" s="113"/>
      <c r="JMV197" s="113"/>
      <c r="JMW197" s="113"/>
      <c r="JMX197" s="113"/>
      <c r="JMY197" s="113"/>
      <c r="JMZ197" s="113"/>
      <c r="JNA197" s="113"/>
      <c r="JNB197" s="113"/>
      <c r="JNC197" s="113"/>
      <c r="JND197" s="113"/>
      <c r="JNE197" s="113"/>
      <c r="JNF197" s="113"/>
      <c r="JNG197" s="113"/>
      <c r="JNH197" s="113"/>
      <c r="JNI197" s="113"/>
      <c r="JNJ197" s="113"/>
      <c r="JNK197" s="113"/>
      <c r="JNL197" s="113"/>
      <c r="JNM197" s="113"/>
      <c r="JNN197" s="113"/>
      <c r="JNO197" s="113"/>
      <c r="JNP197" s="113"/>
      <c r="JNQ197" s="113"/>
      <c r="JNR197" s="113"/>
      <c r="JNS197" s="113"/>
      <c r="JNT197" s="113"/>
      <c r="JNU197" s="113"/>
      <c r="JNV197" s="113"/>
      <c r="JNW197" s="113"/>
      <c r="JNX197" s="113"/>
      <c r="JNY197" s="113"/>
      <c r="JNZ197" s="113"/>
      <c r="JOA197" s="113"/>
      <c r="JOB197" s="113"/>
      <c r="JOC197" s="113"/>
      <c r="JOD197" s="113"/>
      <c r="JOE197" s="113"/>
      <c r="JOF197" s="113"/>
      <c r="JOG197" s="113"/>
      <c r="JOH197" s="113"/>
      <c r="JOI197" s="113"/>
      <c r="JOJ197" s="113"/>
      <c r="JOK197" s="113"/>
      <c r="JOL197" s="113"/>
      <c r="JOM197" s="113"/>
      <c r="JON197" s="113"/>
      <c r="JOO197" s="113"/>
      <c r="JOP197" s="113"/>
      <c r="JOQ197" s="113"/>
      <c r="JOR197" s="113"/>
      <c r="JOS197" s="113"/>
      <c r="JOT197" s="113"/>
      <c r="JOU197" s="113"/>
      <c r="JOV197" s="113"/>
      <c r="JOW197" s="113"/>
      <c r="JOX197" s="113"/>
      <c r="JOY197" s="113"/>
      <c r="JOZ197" s="113"/>
      <c r="JPA197" s="113"/>
      <c r="JPB197" s="113"/>
      <c r="JPC197" s="113"/>
      <c r="JPD197" s="113"/>
      <c r="JPE197" s="113"/>
      <c r="JPF197" s="113"/>
      <c r="JPG197" s="113"/>
      <c r="JPH197" s="113"/>
      <c r="JPI197" s="113"/>
      <c r="JPJ197" s="113"/>
      <c r="JPK197" s="113"/>
      <c r="JPL197" s="113"/>
      <c r="JPM197" s="113"/>
      <c r="JPN197" s="113"/>
      <c r="JPO197" s="113"/>
      <c r="JPP197" s="113"/>
      <c r="JPQ197" s="113"/>
      <c r="JPR197" s="113"/>
      <c r="JPS197" s="113"/>
      <c r="JPT197" s="113"/>
      <c r="JPU197" s="113"/>
      <c r="JPV197" s="113"/>
      <c r="JPW197" s="113"/>
      <c r="JPX197" s="113"/>
      <c r="JPY197" s="113"/>
      <c r="JPZ197" s="113"/>
      <c r="JQA197" s="113"/>
      <c r="JQB197" s="113"/>
      <c r="JQC197" s="113"/>
      <c r="JQD197" s="113"/>
      <c r="JQE197" s="113"/>
      <c r="JQF197" s="113"/>
      <c r="JQG197" s="113"/>
      <c r="JQH197" s="113"/>
      <c r="JQI197" s="113"/>
      <c r="JQJ197" s="113"/>
      <c r="JQK197" s="113"/>
      <c r="JQL197" s="113"/>
      <c r="JQM197" s="113"/>
      <c r="JQN197" s="113"/>
      <c r="JQO197" s="113"/>
      <c r="JQP197" s="113"/>
      <c r="JQQ197" s="113"/>
      <c r="JQR197" s="113"/>
      <c r="JQS197" s="113"/>
      <c r="JQT197" s="113"/>
      <c r="JQU197" s="113"/>
      <c r="JQV197" s="113"/>
      <c r="JQW197" s="113"/>
      <c r="JQX197" s="113"/>
      <c r="JQY197" s="113"/>
      <c r="JQZ197" s="113"/>
      <c r="JRA197" s="113"/>
      <c r="JRB197" s="113"/>
      <c r="JRC197" s="113"/>
      <c r="JRD197" s="113"/>
      <c r="JRE197" s="113"/>
      <c r="JRF197" s="113"/>
      <c r="JRG197" s="113"/>
      <c r="JRH197" s="113"/>
      <c r="JRI197" s="113"/>
      <c r="JRJ197" s="113"/>
      <c r="JRK197" s="113"/>
      <c r="JRL197" s="113"/>
      <c r="JRM197" s="113"/>
      <c r="JRN197" s="113"/>
      <c r="JRO197" s="113"/>
      <c r="JRP197" s="113"/>
      <c r="JRQ197" s="113"/>
      <c r="JRR197" s="113"/>
      <c r="JRS197" s="113"/>
      <c r="JRT197" s="113"/>
      <c r="JRU197" s="113"/>
      <c r="JRV197" s="113"/>
      <c r="JRW197" s="113"/>
      <c r="JRX197" s="113"/>
      <c r="JRY197" s="113"/>
      <c r="JRZ197" s="113"/>
      <c r="JSA197" s="113"/>
      <c r="JSB197" s="113"/>
      <c r="JSC197" s="113"/>
      <c r="JSD197" s="113"/>
      <c r="JSE197" s="113"/>
      <c r="JSF197" s="113"/>
      <c r="JSG197" s="113"/>
      <c r="JSH197" s="113"/>
      <c r="JSI197" s="113"/>
      <c r="JSJ197" s="113"/>
      <c r="JSK197" s="113"/>
      <c r="JSL197" s="113"/>
      <c r="JSM197" s="113"/>
      <c r="JSN197" s="113"/>
      <c r="JSO197" s="113"/>
      <c r="JSP197" s="113"/>
      <c r="JSQ197" s="113"/>
      <c r="JSR197" s="113"/>
      <c r="JSS197" s="113"/>
      <c r="JST197" s="113"/>
      <c r="JSU197" s="113"/>
      <c r="JSV197" s="113"/>
      <c r="JSW197" s="113"/>
      <c r="JSX197" s="113"/>
      <c r="JSY197" s="113"/>
      <c r="JSZ197" s="113"/>
      <c r="JTA197" s="113"/>
      <c r="JTB197" s="113"/>
      <c r="JTC197" s="113"/>
      <c r="JTD197" s="113"/>
      <c r="JTE197" s="113"/>
      <c r="JTF197" s="113"/>
      <c r="JTG197" s="113"/>
      <c r="JTH197" s="113"/>
      <c r="JTI197" s="113"/>
      <c r="JTJ197" s="113"/>
      <c r="JTK197" s="113"/>
      <c r="JTL197" s="113"/>
      <c r="JTM197" s="113"/>
      <c r="JTN197" s="113"/>
      <c r="JTO197" s="113"/>
      <c r="JTP197" s="113"/>
      <c r="JTQ197" s="113"/>
      <c r="JTR197" s="113"/>
      <c r="JTS197" s="113"/>
      <c r="JTT197" s="113"/>
      <c r="JTU197" s="113"/>
      <c r="JTV197" s="113"/>
      <c r="JTW197" s="113"/>
      <c r="JTX197" s="113"/>
      <c r="JTY197" s="113"/>
      <c r="JTZ197" s="113"/>
      <c r="JUA197" s="113"/>
      <c r="JUB197" s="113"/>
      <c r="JUC197" s="113"/>
      <c r="JUD197" s="113"/>
      <c r="JUE197" s="113"/>
      <c r="JUF197" s="113"/>
      <c r="JUG197" s="113"/>
      <c r="JUH197" s="113"/>
      <c r="JUI197" s="113"/>
      <c r="JUJ197" s="113"/>
      <c r="JUK197" s="113"/>
      <c r="JUL197" s="113"/>
      <c r="JUM197" s="113"/>
      <c r="JUN197" s="113"/>
      <c r="JUO197" s="113"/>
      <c r="JUP197" s="113"/>
      <c r="JUQ197" s="113"/>
      <c r="JUR197" s="113"/>
      <c r="JUS197" s="113"/>
      <c r="JUT197" s="113"/>
      <c r="JUU197" s="113"/>
      <c r="JUV197" s="113"/>
      <c r="JUW197" s="113"/>
      <c r="JUX197" s="113"/>
      <c r="JUY197" s="113"/>
      <c r="JUZ197" s="113"/>
      <c r="JVA197" s="113"/>
      <c r="JVB197" s="113"/>
      <c r="JVC197" s="113"/>
      <c r="JVD197" s="113"/>
      <c r="JVE197" s="113"/>
      <c r="JVF197" s="113"/>
      <c r="JVG197" s="113"/>
      <c r="JVH197" s="113"/>
      <c r="JVI197" s="113"/>
      <c r="JVJ197" s="113"/>
      <c r="JVK197" s="113"/>
      <c r="JVL197" s="113"/>
      <c r="JVM197" s="113"/>
      <c r="JVN197" s="113"/>
      <c r="JVO197" s="113"/>
      <c r="JVP197" s="113"/>
      <c r="JVQ197" s="113"/>
      <c r="JVR197" s="113"/>
      <c r="JVS197" s="113"/>
      <c r="JVT197" s="113"/>
      <c r="JVU197" s="113"/>
      <c r="JVV197" s="113"/>
      <c r="JVW197" s="113"/>
      <c r="JVX197" s="113"/>
      <c r="JVY197" s="113"/>
      <c r="JVZ197" s="113"/>
      <c r="JWA197" s="113"/>
      <c r="JWB197" s="113"/>
      <c r="JWC197" s="113"/>
      <c r="JWD197" s="113"/>
      <c r="JWE197" s="113"/>
      <c r="JWF197" s="113"/>
      <c r="JWG197" s="113"/>
      <c r="JWH197" s="113"/>
      <c r="JWI197" s="113"/>
      <c r="JWJ197" s="113"/>
      <c r="JWK197" s="113"/>
      <c r="JWL197" s="113"/>
      <c r="JWM197" s="113"/>
      <c r="JWN197" s="113"/>
      <c r="JWO197" s="113"/>
      <c r="JWP197" s="113"/>
      <c r="JWQ197" s="113"/>
      <c r="JWR197" s="113"/>
      <c r="JWS197" s="113"/>
      <c r="JWT197" s="113"/>
      <c r="JWU197" s="113"/>
      <c r="JWV197" s="113"/>
      <c r="JWW197" s="113"/>
      <c r="JWX197" s="113"/>
      <c r="JWY197" s="113"/>
      <c r="JWZ197" s="113"/>
      <c r="JXA197" s="113"/>
      <c r="JXB197" s="113"/>
      <c r="JXC197" s="113"/>
      <c r="JXD197" s="113"/>
      <c r="JXE197" s="113"/>
      <c r="JXF197" s="113"/>
      <c r="JXG197" s="113"/>
      <c r="JXH197" s="113"/>
      <c r="JXI197" s="113"/>
      <c r="JXJ197" s="113"/>
      <c r="JXK197" s="113"/>
      <c r="JXL197" s="113"/>
      <c r="JXM197" s="113"/>
      <c r="JXN197" s="113"/>
      <c r="JXO197" s="113"/>
      <c r="JXP197" s="113"/>
      <c r="JXQ197" s="113"/>
      <c r="JXR197" s="113"/>
      <c r="JXS197" s="113"/>
      <c r="JXT197" s="113"/>
      <c r="JXU197" s="113"/>
      <c r="JXV197" s="113"/>
      <c r="JXW197" s="113"/>
      <c r="JXX197" s="113"/>
      <c r="JXY197" s="113"/>
      <c r="JXZ197" s="113"/>
      <c r="JYA197" s="113"/>
      <c r="JYB197" s="113"/>
      <c r="JYC197" s="113"/>
      <c r="JYD197" s="113"/>
      <c r="JYE197" s="113"/>
      <c r="JYF197" s="113"/>
      <c r="JYG197" s="113"/>
      <c r="JYH197" s="113"/>
      <c r="JYI197" s="113"/>
      <c r="JYJ197" s="113"/>
      <c r="JYK197" s="113"/>
      <c r="JYL197" s="113"/>
      <c r="JYM197" s="113"/>
      <c r="JYN197" s="113"/>
      <c r="JYO197" s="113"/>
      <c r="JYP197" s="113"/>
      <c r="JYQ197" s="113"/>
      <c r="JYR197" s="113"/>
      <c r="JYS197" s="113"/>
      <c r="JYT197" s="113"/>
      <c r="JYU197" s="113"/>
      <c r="JYV197" s="113"/>
      <c r="JYW197" s="113"/>
      <c r="JYX197" s="113"/>
      <c r="JYY197" s="113"/>
      <c r="JYZ197" s="113"/>
      <c r="JZA197" s="113"/>
      <c r="JZB197" s="113"/>
      <c r="JZC197" s="113"/>
      <c r="JZD197" s="113"/>
      <c r="JZE197" s="113"/>
      <c r="JZF197" s="113"/>
      <c r="JZG197" s="113"/>
      <c r="JZH197" s="113"/>
      <c r="JZI197" s="113"/>
      <c r="JZJ197" s="113"/>
      <c r="JZK197" s="113"/>
      <c r="JZL197" s="113"/>
      <c r="JZM197" s="113"/>
      <c r="JZN197" s="113"/>
      <c r="JZO197" s="113"/>
      <c r="JZP197" s="113"/>
      <c r="JZQ197" s="113"/>
      <c r="JZR197" s="113"/>
      <c r="JZS197" s="113"/>
      <c r="JZT197" s="113"/>
      <c r="JZU197" s="113"/>
      <c r="JZV197" s="113"/>
      <c r="JZW197" s="113"/>
      <c r="JZX197" s="113"/>
      <c r="JZY197" s="113"/>
      <c r="JZZ197" s="113"/>
      <c r="KAA197" s="113"/>
      <c r="KAB197" s="113"/>
      <c r="KAC197" s="113"/>
      <c r="KAD197" s="113"/>
      <c r="KAE197" s="113"/>
      <c r="KAF197" s="113"/>
      <c r="KAG197" s="113"/>
      <c r="KAH197" s="113"/>
      <c r="KAI197" s="113"/>
      <c r="KAJ197" s="113"/>
      <c r="KAK197" s="113"/>
      <c r="KAL197" s="113"/>
      <c r="KAM197" s="113"/>
      <c r="KAN197" s="113"/>
      <c r="KAO197" s="113"/>
      <c r="KAP197" s="113"/>
      <c r="KAQ197" s="113"/>
      <c r="KAR197" s="113"/>
      <c r="KAS197" s="113"/>
      <c r="KAT197" s="113"/>
      <c r="KAU197" s="113"/>
      <c r="KAV197" s="113"/>
      <c r="KAW197" s="113"/>
      <c r="KAX197" s="113"/>
      <c r="KAY197" s="113"/>
      <c r="KAZ197" s="113"/>
      <c r="KBA197" s="113"/>
      <c r="KBB197" s="113"/>
      <c r="KBC197" s="113"/>
      <c r="KBD197" s="113"/>
      <c r="KBE197" s="113"/>
      <c r="KBF197" s="113"/>
      <c r="KBG197" s="113"/>
      <c r="KBH197" s="113"/>
      <c r="KBI197" s="113"/>
      <c r="KBJ197" s="113"/>
      <c r="KBK197" s="113"/>
      <c r="KBL197" s="113"/>
      <c r="KBM197" s="113"/>
      <c r="KBN197" s="113"/>
      <c r="KBO197" s="113"/>
      <c r="KBP197" s="113"/>
      <c r="KBQ197" s="113"/>
      <c r="KBR197" s="113"/>
      <c r="KBS197" s="113"/>
      <c r="KBT197" s="113"/>
      <c r="KBU197" s="113"/>
      <c r="KBV197" s="113"/>
      <c r="KBW197" s="113"/>
      <c r="KBX197" s="113"/>
      <c r="KBY197" s="113"/>
      <c r="KBZ197" s="113"/>
      <c r="KCA197" s="113"/>
      <c r="KCB197" s="113"/>
      <c r="KCC197" s="113"/>
      <c r="KCD197" s="113"/>
      <c r="KCE197" s="113"/>
      <c r="KCF197" s="113"/>
      <c r="KCG197" s="113"/>
      <c r="KCH197" s="113"/>
      <c r="KCI197" s="113"/>
      <c r="KCJ197" s="113"/>
      <c r="KCK197" s="113"/>
      <c r="KCL197" s="113"/>
      <c r="KCM197" s="113"/>
      <c r="KCN197" s="113"/>
      <c r="KCO197" s="113"/>
      <c r="KCP197" s="113"/>
      <c r="KCQ197" s="113"/>
      <c r="KCR197" s="113"/>
      <c r="KCS197" s="113"/>
      <c r="KCT197" s="113"/>
      <c r="KCU197" s="113"/>
      <c r="KCV197" s="113"/>
      <c r="KCW197" s="113"/>
      <c r="KCX197" s="113"/>
      <c r="KCY197" s="113"/>
      <c r="KCZ197" s="113"/>
      <c r="KDA197" s="113"/>
      <c r="KDB197" s="113"/>
      <c r="KDC197" s="113"/>
      <c r="KDD197" s="113"/>
      <c r="KDE197" s="113"/>
      <c r="KDF197" s="113"/>
      <c r="KDG197" s="113"/>
      <c r="KDH197" s="113"/>
      <c r="KDI197" s="113"/>
      <c r="KDJ197" s="113"/>
      <c r="KDK197" s="113"/>
      <c r="KDL197" s="113"/>
      <c r="KDM197" s="113"/>
      <c r="KDN197" s="113"/>
      <c r="KDO197" s="113"/>
      <c r="KDP197" s="113"/>
      <c r="KDQ197" s="113"/>
      <c r="KDR197" s="113"/>
      <c r="KDS197" s="113"/>
      <c r="KDT197" s="113"/>
      <c r="KDU197" s="113"/>
      <c r="KDV197" s="113"/>
      <c r="KDW197" s="113"/>
      <c r="KDX197" s="113"/>
      <c r="KDY197" s="113"/>
      <c r="KDZ197" s="113"/>
      <c r="KEA197" s="113"/>
      <c r="KEB197" s="113"/>
      <c r="KEC197" s="113"/>
      <c r="KED197" s="113"/>
      <c r="KEE197" s="113"/>
      <c r="KEF197" s="113"/>
      <c r="KEG197" s="113"/>
      <c r="KEH197" s="113"/>
      <c r="KEI197" s="113"/>
      <c r="KEJ197" s="113"/>
      <c r="KEK197" s="113"/>
      <c r="KEL197" s="113"/>
      <c r="KEM197" s="113"/>
      <c r="KEN197" s="113"/>
      <c r="KEO197" s="113"/>
      <c r="KEP197" s="113"/>
      <c r="KEQ197" s="113"/>
      <c r="KER197" s="113"/>
      <c r="KES197" s="113"/>
      <c r="KET197" s="113"/>
      <c r="KEU197" s="113"/>
      <c r="KEV197" s="113"/>
      <c r="KEW197" s="113"/>
      <c r="KEX197" s="113"/>
      <c r="KEY197" s="113"/>
      <c r="KEZ197" s="113"/>
      <c r="KFA197" s="113"/>
      <c r="KFB197" s="113"/>
      <c r="KFC197" s="113"/>
      <c r="KFD197" s="113"/>
      <c r="KFE197" s="113"/>
      <c r="KFF197" s="113"/>
      <c r="KFG197" s="113"/>
      <c r="KFH197" s="113"/>
      <c r="KFI197" s="113"/>
      <c r="KFJ197" s="113"/>
      <c r="KFK197" s="113"/>
      <c r="KFL197" s="113"/>
      <c r="KFM197" s="113"/>
      <c r="KFN197" s="113"/>
      <c r="KFO197" s="113"/>
      <c r="KFP197" s="113"/>
      <c r="KFQ197" s="113"/>
      <c r="KFR197" s="113"/>
      <c r="KFS197" s="113"/>
      <c r="KFT197" s="113"/>
      <c r="KFU197" s="113"/>
      <c r="KFV197" s="113"/>
      <c r="KFW197" s="113"/>
      <c r="KFX197" s="113"/>
      <c r="KFY197" s="113"/>
      <c r="KFZ197" s="113"/>
      <c r="KGA197" s="113"/>
      <c r="KGB197" s="113"/>
      <c r="KGC197" s="113"/>
      <c r="KGD197" s="113"/>
      <c r="KGE197" s="113"/>
      <c r="KGF197" s="113"/>
      <c r="KGG197" s="113"/>
      <c r="KGH197" s="113"/>
      <c r="KGI197" s="113"/>
      <c r="KGJ197" s="113"/>
      <c r="KGK197" s="113"/>
      <c r="KGL197" s="113"/>
      <c r="KGM197" s="113"/>
      <c r="KGN197" s="113"/>
      <c r="KGO197" s="113"/>
      <c r="KGP197" s="113"/>
      <c r="KGQ197" s="113"/>
      <c r="KGR197" s="113"/>
      <c r="KGS197" s="113"/>
      <c r="KGT197" s="113"/>
      <c r="KGU197" s="113"/>
      <c r="KGV197" s="113"/>
      <c r="KGW197" s="113"/>
      <c r="KGX197" s="113"/>
      <c r="KGY197" s="113"/>
      <c r="KGZ197" s="113"/>
      <c r="KHA197" s="113"/>
      <c r="KHB197" s="113"/>
      <c r="KHC197" s="113"/>
      <c r="KHD197" s="113"/>
      <c r="KHE197" s="113"/>
      <c r="KHF197" s="113"/>
      <c r="KHG197" s="113"/>
      <c r="KHH197" s="113"/>
      <c r="KHI197" s="113"/>
      <c r="KHJ197" s="113"/>
      <c r="KHK197" s="113"/>
      <c r="KHL197" s="113"/>
      <c r="KHM197" s="113"/>
      <c r="KHN197" s="113"/>
      <c r="KHO197" s="113"/>
      <c r="KHP197" s="113"/>
      <c r="KHQ197" s="113"/>
      <c r="KHR197" s="113"/>
      <c r="KHS197" s="113"/>
      <c r="KHT197" s="113"/>
      <c r="KHU197" s="113"/>
      <c r="KHV197" s="113"/>
      <c r="KHW197" s="113"/>
      <c r="KHX197" s="113"/>
      <c r="KHY197" s="113"/>
      <c r="KHZ197" s="113"/>
      <c r="KIA197" s="113"/>
      <c r="KIB197" s="113"/>
      <c r="KIC197" s="113"/>
      <c r="KID197" s="113"/>
      <c r="KIE197" s="113"/>
      <c r="KIF197" s="113"/>
      <c r="KIG197" s="113"/>
      <c r="KIH197" s="113"/>
      <c r="KII197" s="113"/>
      <c r="KIJ197" s="113"/>
      <c r="KIK197" s="113"/>
      <c r="KIL197" s="113"/>
      <c r="KIM197" s="113"/>
      <c r="KIN197" s="113"/>
      <c r="KIO197" s="113"/>
      <c r="KIP197" s="113"/>
      <c r="KIQ197" s="113"/>
      <c r="KIR197" s="113"/>
      <c r="KIS197" s="113"/>
      <c r="KIT197" s="113"/>
      <c r="KIU197" s="113"/>
      <c r="KIV197" s="113"/>
      <c r="KIW197" s="113"/>
      <c r="KIX197" s="113"/>
      <c r="KIY197" s="113"/>
      <c r="KIZ197" s="113"/>
      <c r="KJA197" s="113"/>
      <c r="KJB197" s="113"/>
      <c r="KJC197" s="113"/>
      <c r="KJD197" s="113"/>
      <c r="KJE197" s="113"/>
      <c r="KJF197" s="113"/>
      <c r="KJG197" s="113"/>
      <c r="KJH197" s="113"/>
      <c r="KJI197" s="113"/>
      <c r="KJJ197" s="113"/>
      <c r="KJK197" s="113"/>
      <c r="KJL197" s="113"/>
      <c r="KJM197" s="113"/>
      <c r="KJN197" s="113"/>
      <c r="KJO197" s="113"/>
      <c r="KJP197" s="113"/>
      <c r="KJQ197" s="113"/>
      <c r="KJR197" s="113"/>
      <c r="KJS197" s="113"/>
      <c r="KJT197" s="113"/>
      <c r="KJU197" s="113"/>
      <c r="KJV197" s="113"/>
      <c r="KJW197" s="113"/>
      <c r="KJX197" s="113"/>
      <c r="KJY197" s="113"/>
      <c r="KJZ197" s="113"/>
      <c r="KKA197" s="113"/>
      <c r="KKB197" s="113"/>
      <c r="KKC197" s="113"/>
      <c r="KKD197" s="113"/>
      <c r="KKE197" s="113"/>
      <c r="KKF197" s="113"/>
      <c r="KKG197" s="113"/>
      <c r="KKH197" s="113"/>
      <c r="KKI197" s="113"/>
      <c r="KKJ197" s="113"/>
      <c r="KKK197" s="113"/>
      <c r="KKL197" s="113"/>
      <c r="KKM197" s="113"/>
      <c r="KKN197" s="113"/>
      <c r="KKO197" s="113"/>
      <c r="KKP197" s="113"/>
      <c r="KKQ197" s="113"/>
      <c r="KKR197" s="113"/>
      <c r="KKS197" s="113"/>
      <c r="KKT197" s="113"/>
      <c r="KKU197" s="113"/>
      <c r="KKV197" s="113"/>
      <c r="KKW197" s="113"/>
      <c r="KKX197" s="113"/>
      <c r="KKY197" s="113"/>
      <c r="KKZ197" s="113"/>
      <c r="KLA197" s="113"/>
      <c r="KLB197" s="113"/>
      <c r="KLC197" s="113"/>
      <c r="KLD197" s="113"/>
      <c r="KLE197" s="113"/>
      <c r="KLF197" s="113"/>
      <c r="KLG197" s="113"/>
      <c r="KLH197" s="113"/>
      <c r="KLI197" s="113"/>
      <c r="KLJ197" s="113"/>
      <c r="KLK197" s="113"/>
      <c r="KLL197" s="113"/>
      <c r="KLM197" s="113"/>
      <c r="KLN197" s="113"/>
      <c r="KLO197" s="113"/>
      <c r="KLP197" s="113"/>
      <c r="KLQ197" s="113"/>
      <c r="KLR197" s="113"/>
      <c r="KLS197" s="113"/>
      <c r="KLT197" s="113"/>
      <c r="KLU197" s="113"/>
      <c r="KLV197" s="113"/>
      <c r="KLW197" s="113"/>
      <c r="KLX197" s="113"/>
      <c r="KLY197" s="113"/>
      <c r="KLZ197" s="113"/>
      <c r="KMA197" s="113"/>
      <c r="KMB197" s="113"/>
      <c r="KMC197" s="113"/>
      <c r="KMD197" s="113"/>
      <c r="KME197" s="113"/>
      <c r="KMF197" s="113"/>
      <c r="KMG197" s="113"/>
      <c r="KMH197" s="113"/>
      <c r="KMI197" s="113"/>
      <c r="KMJ197" s="113"/>
      <c r="KMK197" s="113"/>
      <c r="KML197" s="113"/>
      <c r="KMM197" s="113"/>
      <c r="KMN197" s="113"/>
      <c r="KMO197" s="113"/>
      <c r="KMP197" s="113"/>
      <c r="KMQ197" s="113"/>
      <c r="KMR197" s="113"/>
      <c r="KMS197" s="113"/>
      <c r="KMT197" s="113"/>
      <c r="KMU197" s="113"/>
      <c r="KMV197" s="113"/>
      <c r="KMW197" s="113"/>
      <c r="KMX197" s="113"/>
      <c r="KMY197" s="113"/>
      <c r="KMZ197" s="113"/>
      <c r="KNA197" s="113"/>
      <c r="KNB197" s="113"/>
      <c r="KNC197" s="113"/>
      <c r="KND197" s="113"/>
      <c r="KNE197" s="113"/>
      <c r="KNF197" s="113"/>
      <c r="KNG197" s="113"/>
      <c r="KNH197" s="113"/>
      <c r="KNI197" s="113"/>
      <c r="KNJ197" s="113"/>
      <c r="KNK197" s="113"/>
      <c r="KNL197" s="113"/>
      <c r="KNM197" s="113"/>
      <c r="KNN197" s="113"/>
      <c r="KNO197" s="113"/>
      <c r="KNP197" s="113"/>
      <c r="KNQ197" s="113"/>
      <c r="KNR197" s="113"/>
      <c r="KNS197" s="113"/>
      <c r="KNT197" s="113"/>
      <c r="KNU197" s="113"/>
      <c r="KNV197" s="113"/>
      <c r="KNW197" s="113"/>
      <c r="KNX197" s="113"/>
      <c r="KNY197" s="113"/>
      <c r="KNZ197" s="113"/>
      <c r="KOA197" s="113"/>
      <c r="KOB197" s="113"/>
      <c r="KOC197" s="113"/>
      <c r="KOD197" s="113"/>
      <c r="KOE197" s="113"/>
      <c r="KOF197" s="113"/>
      <c r="KOG197" s="113"/>
      <c r="KOH197" s="113"/>
      <c r="KOI197" s="113"/>
      <c r="KOJ197" s="113"/>
      <c r="KOK197" s="113"/>
      <c r="KOL197" s="113"/>
      <c r="KOM197" s="113"/>
      <c r="KON197" s="113"/>
      <c r="KOO197" s="113"/>
      <c r="KOP197" s="113"/>
      <c r="KOQ197" s="113"/>
      <c r="KOR197" s="113"/>
      <c r="KOS197" s="113"/>
      <c r="KOT197" s="113"/>
      <c r="KOU197" s="113"/>
      <c r="KOV197" s="113"/>
      <c r="KOW197" s="113"/>
      <c r="KOX197" s="113"/>
      <c r="KOY197" s="113"/>
      <c r="KOZ197" s="113"/>
      <c r="KPA197" s="113"/>
      <c r="KPB197" s="113"/>
      <c r="KPC197" s="113"/>
      <c r="KPD197" s="113"/>
      <c r="KPE197" s="113"/>
      <c r="KPF197" s="113"/>
      <c r="KPG197" s="113"/>
      <c r="KPH197" s="113"/>
      <c r="KPI197" s="113"/>
      <c r="KPJ197" s="113"/>
      <c r="KPK197" s="113"/>
      <c r="KPL197" s="113"/>
      <c r="KPM197" s="113"/>
      <c r="KPN197" s="113"/>
      <c r="KPO197" s="113"/>
      <c r="KPP197" s="113"/>
      <c r="KPQ197" s="113"/>
      <c r="KPR197" s="113"/>
      <c r="KPS197" s="113"/>
      <c r="KPT197" s="113"/>
      <c r="KPU197" s="113"/>
      <c r="KPV197" s="113"/>
      <c r="KPW197" s="113"/>
      <c r="KPX197" s="113"/>
      <c r="KPY197" s="113"/>
      <c r="KPZ197" s="113"/>
      <c r="KQA197" s="113"/>
      <c r="KQB197" s="113"/>
      <c r="KQC197" s="113"/>
      <c r="KQD197" s="113"/>
      <c r="KQE197" s="113"/>
      <c r="KQF197" s="113"/>
      <c r="KQG197" s="113"/>
      <c r="KQH197" s="113"/>
      <c r="KQI197" s="113"/>
      <c r="KQJ197" s="113"/>
      <c r="KQK197" s="113"/>
      <c r="KQL197" s="113"/>
      <c r="KQM197" s="113"/>
      <c r="KQN197" s="113"/>
      <c r="KQO197" s="113"/>
      <c r="KQP197" s="113"/>
      <c r="KQQ197" s="113"/>
      <c r="KQR197" s="113"/>
      <c r="KQS197" s="113"/>
      <c r="KQT197" s="113"/>
      <c r="KQU197" s="113"/>
      <c r="KQV197" s="113"/>
      <c r="KQW197" s="113"/>
      <c r="KQX197" s="113"/>
      <c r="KQY197" s="113"/>
      <c r="KQZ197" s="113"/>
      <c r="KRA197" s="113"/>
      <c r="KRB197" s="113"/>
      <c r="KRC197" s="113"/>
      <c r="KRD197" s="113"/>
      <c r="KRE197" s="113"/>
      <c r="KRF197" s="113"/>
      <c r="KRG197" s="113"/>
      <c r="KRH197" s="113"/>
      <c r="KRI197" s="113"/>
      <c r="KRJ197" s="113"/>
      <c r="KRK197" s="113"/>
      <c r="KRL197" s="113"/>
      <c r="KRM197" s="113"/>
      <c r="KRN197" s="113"/>
      <c r="KRO197" s="113"/>
      <c r="KRP197" s="113"/>
      <c r="KRQ197" s="113"/>
      <c r="KRR197" s="113"/>
      <c r="KRS197" s="113"/>
      <c r="KRT197" s="113"/>
      <c r="KRU197" s="113"/>
      <c r="KRV197" s="113"/>
      <c r="KRW197" s="113"/>
      <c r="KRX197" s="113"/>
      <c r="KRY197" s="113"/>
      <c r="KRZ197" s="113"/>
      <c r="KSA197" s="113"/>
      <c r="KSB197" s="113"/>
      <c r="KSC197" s="113"/>
      <c r="KSD197" s="113"/>
      <c r="KSE197" s="113"/>
      <c r="KSF197" s="113"/>
      <c r="KSG197" s="113"/>
      <c r="KSH197" s="113"/>
      <c r="KSI197" s="113"/>
      <c r="KSJ197" s="113"/>
      <c r="KSK197" s="113"/>
      <c r="KSL197" s="113"/>
      <c r="KSM197" s="113"/>
      <c r="KSN197" s="113"/>
      <c r="KSO197" s="113"/>
      <c r="KSP197" s="113"/>
      <c r="KSQ197" s="113"/>
      <c r="KSR197" s="113"/>
      <c r="KSS197" s="113"/>
      <c r="KST197" s="113"/>
      <c r="KSU197" s="113"/>
      <c r="KSV197" s="113"/>
      <c r="KSW197" s="113"/>
      <c r="KSX197" s="113"/>
      <c r="KSY197" s="113"/>
      <c r="KSZ197" s="113"/>
      <c r="KTA197" s="113"/>
      <c r="KTB197" s="113"/>
      <c r="KTC197" s="113"/>
      <c r="KTD197" s="113"/>
      <c r="KTE197" s="113"/>
      <c r="KTF197" s="113"/>
      <c r="KTG197" s="113"/>
      <c r="KTH197" s="113"/>
      <c r="KTI197" s="113"/>
      <c r="KTJ197" s="113"/>
      <c r="KTK197" s="113"/>
      <c r="KTL197" s="113"/>
      <c r="KTM197" s="113"/>
      <c r="KTN197" s="113"/>
      <c r="KTO197" s="113"/>
      <c r="KTP197" s="113"/>
      <c r="KTQ197" s="113"/>
      <c r="KTR197" s="113"/>
      <c r="KTS197" s="113"/>
      <c r="KTT197" s="113"/>
      <c r="KTU197" s="113"/>
      <c r="KTV197" s="113"/>
      <c r="KTW197" s="113"/>
      <c r="KTX197" s="113"/>
      <c r="KTY197" s="113"/>
      <c r="KTZ197" s="113"/>
      <c r="KUA197" s="113"/>
      <c r="KUB197" s="113"/>
      <c r="KUC197" s="113"/>
      <c r="KUD197" s="113"/>
      <c r="KUE197" s="113"/>
      <c r="KUF197" s="113"/>
      <c r="KUG197" s="113"/>
      <c r="KUH197" s="113"/>
      <c r="KUI197" s="113"/>
      <c r="KUJ197" s="113"/>
      <c r="KUK197" s="113"/>
      <c r="KUL197" s="113"/>
      <c r="KUM197" s="113"/>
      <c r="KUN197" s="113"/>
      <c r="KUO197" s="113"/>
      <c r="KUP197" s="113"/>
      <c r="KUQ197" s="113"/>
      <c r="KUR197" s="113"/>
      <c r="KUS197" s="113"/>
      <c r="KUT197" s="113"/>
      <c r="KUU197" s="113"/>
      <c r="KUV197" s="113"/>
      <c r="KUW197" s="113"/>
      <c r="KUX197" s="113"/>
      <c r="KUY197" s="113"/>
      <c r="KUZ197" s="113"/>
      <c r="KVA197" s="113"/>
      <c r="KVB197" s="113"/>
      <c r="KVC197" s="113"/>
      <c r="KVD197" s="113"/>
      <c r="KVE197" s="113"/>
      <c r="KVF197" s="113"/>
      <c r="KVG197" s="113"/>
      <c r="KVH197" s="113"/>
      <c r="KVI197" s="113"/>
      <c r="KVJ197" s="113"/>
      <c r="KVK197" s="113"/>
      <c r="KVL197" s="113"/>
      <c r="KVM197" s="113"/>
      <c r="KVN197" s="113"/>
      <c r="KVO197" s="113"/>
      <c r="KVP197" s="113"/>
      <c r="KVQ197" s="113"/>
      <c r="KVR197" s="113"/>
      <c r="KVS197" s="113"/>
      <c r="KVT197" s="113"/>
      <c r="KVU197" s="113"/>
      <c r="KVV197" s="113"/>
      <c r="KVW197" s="113"/>
      <c r="KVX197" s="113"/>
      <c r="KVY197" s="113"/>
      <c r="KVZ197" s="113"/>
      <c r="KWA197" s="113"/>
      <c r="KWB197" s="113"/>
      <c r="KWC197" s="113"/>
      <c r="KWD197" s="113"/>
      <c r="KWE197" s="113"/>
      <c r="KWF197" s="113"/>
      <c r="KWG197" s="113"/>
      <c r="KWH197" s="113"/>
      <c r="KWI197" s="113"/>
      <c r="KWJ197" s="113"/>
      <c r="KWK197" s="113"/>
      <c r="KWL197" s="113"/>
      <c r="KWM197" s="113"/>
      <c r="KWN197" s="113"/>
      <c r="KWO197" s="113"/>
      <c r="KWP197" s="113"/>
      <c r="KWQ197" s="113"/>
      <c r="KWR197" s="113"/>
      <c r="KWS197" s="113"/>
      <c r="KWT197" s="113"/>
      <c r="KWU197" s="113"/>
      <c r="KWV197" s="113"/>
      <c r="KWW197" s="113"/>
      <c r="KWX197" s="113"/>
      <c r="KWY197" s="113"/>
      <c r="KWZ197" s="113"/>
      <c r="KXA197" s="113"/>
      <c r="KXB197" s="113"/>
      <c r="KXC197" s="113"/>
      <c r="KXD197" s="113"/>
      <c r="KXE197" s="113"/>
      <c r="KXF197" s="113"/>
      <c r="KXG197" s="113"/>
      <c r="KXH197" s="113"/>
      <c r="KXI197" s="113"/>
      <c r="KXJ197" s="113"/>
      <c r="KXK197" s="113"/>
      <c r="KXL197" s="113"/>
      <c r="KXM197" s="113"/>
      <c r="KXN197" s="113"/>
      <c r="KXO197" s="113"/>
      <c r="KXP197" s="113"/>
      <c r="KXQ197" s="113"/>
      <c r="KXR197" s="113"/>
      <c r="KXS197" s="113"/>
      <c r="KXT197" s="113"/>
      <c r="KXU197" s="113"/>
      <c r="KXV197" s="113"/>
      <c r="KXW197" s="113"/>
      <c r="KXX197" s="113"/>
      <c r="KXY197" s="113"/>
      <c r="KXZ197" s="113"/>
      <c r="KYA197" s="113"/>
      <c r="KYB197" s="113"/>
      <c r="KYC197" s="113"/>
      <c r="KYD197" s="113"/>
      <c r="KYE197" s="113"/>
      <c r="KYF197" s="113"/>
      <c r="KYG197" s="113"/>
      <c r="KYH197" s="113"/>
      <c r="KYI197" s="113"/>
      <c r="KYJ197" s="113"/>
      <c r="KYK197" s="113"/>
      <c r="KYL197" s="113"/>
      <c r="KYM197" s="113"/>
      <c r="KYN197" s="113"/>
      <c r="KYO197" s="113"/>
      <c r="KYP197" s="113"/>
      <c r="KYQ197" s="113"/>
      <c r="KYR197" s="113"/>
      <c r="KYS197" s="113"/>
      <c r="KYT197" s="113"/>
      <c r="KYU197" s="113"/>
      <c r="KYV197" s="113"/>
      <c r="KYW197" s="113"/>
      <c r="KYX197" s="113"/>
      <c r="KYY197" s="113"/>
      <c r="KYZ197" s="113"/>
      <c r="KZA197" s="113"/>
      <c r="KZB197" s="113"/>
      <c r="KZC197" s="113"/>
      <c r="KZD197" s="113"/>
      <c r="KZE197" s="113"/>
      <c r="KZF197" s="113"/>
      <c r="KZG197" s="113"/>
      <c r="KZH197" s="113"/>
      <c r="KZI197" s="113"/>
      <c r="KZJ197" s="113"/>
      <c r="KZK197" s="113"/>
      <c r="KZL197" s="113"/>
      <c r="KZM197" s="113"/>
      <c r="KZN197" s="113"/>
      <c r="KZO197" s="113"/>
      <c r="KZP197" s="113"/>
      <c r="KZQ197" s="113"/>
      <c r="KZR197" s="113"/>
      <c r="KZS197" s="113"/>
      <c r="KZT197" s="113"/>
      <c r="KZU197" s="113"/>
      <c r="KZV197" s="113"/>
      <c r="KZW197" s="113"/>
      <c r="KZX197" s="113"/>
      <c r="KZY197" s="113"/>
      <c r="KZZ197" s="113"/>
      <c r="LAA197" s="113"/>
      <c r="LAB197" s="113"/>
      <c r="LAC197" s="113"/>
      <c r="LAD197" s="113"/>
      <c r="LAE197" s="113"/>
      <c r="LAF197" s="113"/>
      <c r="LAG197" s="113"/>
      <c r="LAH197" s="113"/>
      <c r="LAI197" s="113"/>
      <c r="LAJ197" s="113"/>
      <c r="LAK197" s="113"/>
      <c r="LAL197" s="113"/>
      <c r="LAM197" s="113"/>
      <c r="LAN197" s="113"/>
      <c r="LAO197" s="113"/>
      <c r="LAP197" s="113"/>
      <c r="LAQ197" s="113"/>
      <c r="LAR197" s="113"/>
      <c r="LAS197" s="113"/>
      <c r="LAT197" s="113"/>
      <c r="LAU197" s="113"/>
      <c r="LAV197" s="113"/>
      <c r="LAW197" s="113"/>
      <c r="LAX197" s="113"/>
      <c r="LAY197" s="113"/>
      <c r="LAZ197" s="113"/>
      <c r="LBA197" s="113"/>
      <c r="LBB197" s="113"/>
      <c r="LBC197" s="113"/>
      <c r="LBD197" s="113"/>
      <c r="LBE197" s="113"/>
      <c r="LBF197" s="113"/>
      <c r="LBG197" s="113"/>
      <c r="LBH197" s="113"/>
      <c r="LBI197" s="113"/>
      <c r="LBJ197" s="113"/>
      <c r="LBK197" s="113"/>
      <c r="LBL197" s="113"/>
      <c r="LBM197" s="113"/>
      <c r="LBN197" s="113"/>
      <c r="LBO197" s="113"/>
      <c r="LBP197" s="113"/>
      <c r="LBQ197" s="113"/>
      <c r="LBR197" s="113"/>
      <c r="LBS197" s="113"/>
      <c r="LBT197" s="113"/>
      <c r="LBU197" s="113"/>
      <c r="LBV197" s="113"/>
      <c r="LBW197" s="113"/>
      <c r="LBX197" s="113"/>
      <c r="LBY197" s="113"/>
      <c r="LBZ197" s="113"/>
      <c r="LCA197" s="113"/>
      <c r="LCB197" s="113"/>
      <c r="LCC197" s="113"/>
      <c r="LCD197" s="113"/>
      <c r="LCE197" s="113"/>
      <c r="LCF197" s="113"/>
      <c r="LCG197" s="113"/>
      <c r="LCH197" s="113"/>
      <c r="LCI197" s="113"/>
      <c r="LCJ197" s="113"/>
      <c r="LCK197" s="113"/>
      <c r="LCL197" s="113"/>
      <c r="LCM197" s="113"/>
      <c r="LCN197" s="113"/>
      <c r="LCO197" s="113"/>
      <c r="LCP197" s="113"/>
      <c r="LCQ197" s="113"/>
      <c r="LCR197" s="113"/>
      <c r="LCS197" s="113"/>
      <c r="LCT197" s="113"/>
      <c r="LCU197" s="113"/>
      <c r="LCV197" s="113"/>
      <c r="LCW197" s="113"/>
      <c r="LCX197" s="113"/>
      <c r="LCY197" s="113"/>
      <c r="LCZ197" s="113"/>
      <c r="LDA197" s="113"/>
      <c r="LDB197" s="113"/>
      <c r="LDC197" s="113"/>
      <c r="LDD197" s="113"/>
      <c r="LDE197" s="113"/>
      <c r="LDF197" s="113"/>
      <c r="LDG197" s="113"/>
      <c r="LDH197" s="113"/>
      <c r="LDI197" s="113"/>
      <c r="LDJ197" s="113"/>
      <c r="LDK197" s="113"/>
      <c r="LDL197" s="113"/>
      <c r="LDM197" s="113"/>
      <c r="LDN197" s="113"/>
      <c r="LDO197" s="113"/>
      <c r="LDP197" s="113"/>
      <c r="LDQ197" s="113"/>
      <c r="LDR197" s="113"/>
      <c r="LDS197" s="113"/>
      <c r="LDT197" s="113"/>
      <c r="LDU197" s="113"/>
      <c r="LDV197" s="113"/>
      <c r="LDW197" s="113"/>
      <c r="LDX197" s="113"/>
      <c r="LDY197" s="113"/>
      <c r="LDZ197" s="113"/>
      <c r="LEA197" s="113"/>
      <c r="LEB197" s="113"/>
      <c r="LEC197" s="113"/>
      <c r="LED197" s="113"/>
      <c r="LEE197" s="113"/>
      <c r="LEF197" s="113"/>
      <c r="LEG197" s="113"/>
      <c r="LEH197" s="113"/>
      <c r="LEI197" s="113"/>
      <c r="LEJ197" s="113"/>
      <c r="LEK197" s="113"/>
      <c r="LEL197" s="113"/>
      <c r="LEM197" s="113"/>
      <c r="LEN197" s="113"/>
      <c r="LEO197" s="113"/>
      <c r="LEP197" s="113"/>
      <c r="LEQ197" s="113"/>
      <c r="LER197" s="113"/>
      <c r="LES197" s="113"/>
      <c r="LET197" s="113"/>
      <c r="LEU197" s="113"/>
      <c r="LEV197" s="113"/>
      <c r="LEW197" s="113"/>
      <c r="LEX197" s="113"/>
      <c r="LEY197" s="113"/>
      <c r="LEZ197" s="113"/>
      <c r="LFA197" s="113"/>
      <c r="LFB197" s="113"/>
      <c r="LFC197" s="113"/>
      <c r="LFD197" s="113"/>
      <c r="LFE197" s="113"/>
      <c r="LFF197" s="113"/>
      <c r="LFG197" s="113"/>
      <c r="LFH197" s="113"/>
      <c r="LFI197" s="113"/>
      <c r="LFJ197" s="113"/>
      <c r="LFK197" s="113"/>
      <c r="LFL197" s="113"/>
      <c r="LFM197" s="113"/>
      <c r="LFN197" s="113"/>
      <c r="LFO197" s="113"/>
      <c r="LFP197" s="113"/>
      <c r="LFQ197" s="113"/>
      <c r="LFR197" s="113"/>
      <c r="LFS197" s="113"/>
      <c r="LFT197" s="113"/>
      <c r="LFU197" s="113"/>
      <c r="LFV197" s="113"/>
      <c r="LFW197" s="113"/>
      <c r="LFX197" s="113"/>
      <c r="LFY197" s="113"/>
      <c r="LFZ197" s="113"/>
      <c r="LGA197" s="113"/>
      <c r="LGB197" s="113"/>
      <c r="LGC197" s="113"/>
      <c r="LGD197" s="113"/>
      <c r="LGE197" s="113"/>
      <c r="LGF197" s="113"/>
      <c r="LGG197" s="113"/>
      <c r="LGH197" s="113"/>
      <c r="LGI197" s="113"/>
      <c r="LGJ197" s="113"/>
      <c r="LGK197" s="113"/>
      <c r="LGL197" s="113"/>
      <c r="LGM197" s="113"/>
      <c r="LGN197" s="113"/>
      <c r="LGO197" s="113"/>
      <c r="LGP197" s="113"/>
      <c r="LGQ197" s="113"/>
      <c r="LGR197" s="113"/>
      <c r="LGS197" s="113"/>
      <c r="LGT197" s="113"/>
      <c r="LGU197" s="113"/>
      <c r="LGV197" s="113"/>
      <c r="LGW197" s="113"/>
      <c r="LGX197" s="113"/>
      <c r="LGY197" s="113"/>
      <c r="LGZ197" s="113"/>
      <c r="LHA197" s="113"/>
      <c r="LHB197" s="113"/>
      <c r="LHC197" s="113"/>
      <c r="LHD197" s="113"/>
      <c r="LHE197" s="113"/>
      <c r="LHF197" s="113"/>
      <c r="LHG197" s="113"/>
      <c r="LHH197" s="113"/>
      <c r="LHI197" s="113"/>
      <c r="LHJ197" s="113"/>
      <c r="LHK197" s="113"/>
      <c r="LHL197" s="113"/>
      <c r="LHM197" s="113"/>
      <c r="LHN197" s="113"/>
      <c r="LHO197" s="113"/>
      <c r="LHP197" s="113"/>
      <c r="LHQ197" s="113"/>
      <c r="LHR197" s="113"/>
      <c r="LHS197" s="113"/>
      <c r="LHT197" s="113"/>
      <c r="LHU197" s="113"/>
      <c r="LHV197" s="113"/>
      <c r="LHW197" s="113"/>
      <c r="LHX197" s="113"/>
      <c r="LHY197" s="113"/>
      <c r="LHZ197" s="113"/>
      <c r="LIA197" s="113"/>
      <c r="LIB197" s="113"/>
      <c r="LIC197" s="113"/>
      <c r="LID197" s="113"/>
      <c r="LIE197" s="113"/>
      <c r="LIF197" s="113"/>
      <c r="LIG197" s="113"/>
      <c r="LIH197" s="113"/>
      <c r="LII197" s="113"/>
      <c r="LIJ197" s="113"/>
      <c r="LIK197" s="113"/>
      <c r="LIL197" s="113"/>
      <c r="LIM197" s="113"/>
      <c r="LIN197" s="113"/>
      <c r="LIO197" s="113"/>
      <c r="LIP197" s="113"/>
      <c r="LIQ197" s="113"/>
      <c r="LIR197" s="113"/>
      <c r="LIS197" s="113"/>
      <c r="LIT197" s="113"/>
      <c r="LIU197" s="113"/>
      <c r="LIV197" s="113"/>
      <c r="LIW197" s="113"/>
      <c r="LIX197" s="113"/>
      <c r="LIY197" s="113"/>
      <c r="LIZ197" s="113"/>
      <c r="LJA197" s="113"/>
      <c r="LJB197" s="113"/>
      <c r="LJC197" s="113"/>
      <c r="LJD197" s="113"/>
      <c r="LJE197" s="113"/>
      <c r="LJF197" s="113"/>
      <c r="LJG197" s="113"/>
      <c r="LJH197" s="113"/>
      <c r="LJI197" s="113"/>
      <c r="LJJ197" s="113"/>
      <c r="LJK197" s="113"/>
      <c r="LJL197" s="113"/>
      <c r="LJM197" s="113"/>
      <c r="LJN197" s="113"/>
      <c r="LJO197" s="113"/>
      <c r="LJP197" s="113"/>
      <c r="LJQ197" s="113"/>
      <c r="LJR197" s="113"/>
      <c r="LJS197" s="113"/>
      <c r="LJT197" s="113"/>
      <c r="LJU197" s="113"/>
      <c r="LJV197" s="113"/>
      <c r="LJW197" s="113"/>
      <c r="LJX197" s="113"/>
      <c r="LJY197" s="113"/>
      <c r="LJZ197" s="113"/>
      <c r="LKA197" s="113"/>
      <c r="LKB197" s="113"/>
      <c r="LKC197" s="113"/>
      <c r="LKD197" s="113"/>
      <c r="LKE197" s="113"/>
      <c r="LKF197" s="113"/>
      <c r="LKG197" s="113"/>
      <c r="LKH197" s="113"/>
      <c r="LKI197" s="113"/>
      <c r="LKJ197" s="113"/>
      <c r="LKK197" s="113"/>
      <c r="LKL197" s="113"/>
      <c r="LKM197" s="113"/>
      <c r="LKN197" s="113"/>
      <c r="LKO197" s="113"/>
      <c r="LKP197" s="113"/>
      <c r="LKQ197" s="113"/>
      <c r="LKR197" s="113"/>
      <c r="LKS197" s="113"/>
      <c r="LKT197" s="113"/>
      <c r="LKU197" s="113"/>
      <c r="LKV197" s="113"/>
      <c r="LKW197" s="113"/>
      <c r="LKX197" s="113"/>
      <c r="LKY197" s="113"/>
      <c r="LKZ197" s="113"/>
      <c r="LLA197" s="113"/>
      <c r="LLB197" s="113"/>
      <c r="LLC197" s="113"/>
      <c r="LLD197" s="113"/>
      <c r="LLE197" s="113"/>
      <c r="LLF197" s="113"/>
      <c r="LLG197" s="113"/>
      <c r="LLH197" s="113"/>
      <c r="LLI197" s="113"/>
      <c r="LLJ197" s="113"/>
      <c r="LLK197" s="113"/>
      <c r="LLL197" s="113"/>
      <c r="LLM197" s="113"/>
      <c r="LLN197" s="113"/>
      <c r="LLO197" s="113"/>
      <c r="LLP197" s="113"/>
      <c r="LLQ197" s="113"/>
      <c r="LLR197" s="113"/>
      <c r="LLS197" s="113"/>
      <c r="LLT197" s="113"/>
      <c r="LLU197" s="113"/>
      <c r="LLV197" s="113"/>
      <c r="LLW197" s="113"/>
      <c r="LLX197" s="113"/>
      <c r="LLY197" s="113"/>
      <c r="LLZ197" s="113"/>
      <c r="LMA197" s="113"/>
      <c r="LMB197" s="113"/>
      <c r="LMC197" s="113"/>
      <c r="LMD197" s="113"/>
      <c r="LME197" s="113"/>
      <c r="LMF197" s="113"/>
      <c r="LMG197" s="113"/>
      <c r="LMH197" s="113"/>
      <c r="LMI197" s="113"/>
      <c r="LMJ197" s="113"/>
      <c r="LMK197" s="113"/>
      <c r="LML197" s="113"/>
      <c r="LMM197" s="113"/>
      <c r="LMN197" s="113"/>
      <c r="LMO197" s="113"/>
      <c r="LMP197" s="113"/>
      <c r="LMQ197" s="113"/>
      <c r="LMR197" s="113"/>
      <c r="LMS197" s="113"/>
      <c r="LMT197" s="113"/>
      <c r="LMU197" s="113"/>
      <c r="LMV197" s="113"/>
      <c r="LMW197" s="113"/>
      <c r="LMX197" s="113"/>
      <c r="LMY197" s="113"/>
      <c r="LMZ197" s="113"/>
      <c r="LNA197" s="113"/>
      <c r="LNB197" s="113"/>
      <c r="LNC197" s="113"/>
      <c r="LND197" s="113"/>
      <c r="LNE197" s="113"/>
      <c r="LNF197" s="113"/>
      <c r="LNG197" s="113"/>
      <c r="LNH197" s="113"/>
      <c r="LNI197" s="113"/>
      <c r="LNJ197" s="113"/>
      <c r="LNK197" s="113"/>
      <c r="LNL197" s="113"/>
      <c r="LNM197" s="113"/>
      <c r="LNN197" s="113"/>
      <c r="LNO197" s="113"/>
      <c r="LNP197" s="113"/>
      <c r="LNQ197" s="113"/>
      <c r="LNR197" s="113"/>
      <c r="LNS197" s="113"/>
      <c r="LNT197" s="113"/>
      <c r="LNU197" s="113"/>
      <c r="LNV197" s="113"/>
      <c r="LNW197" s="113"/>
      <c r="LNX197" s="113"/>
      <c r="LNY197" s="113"/>
      <c r="LNZ197" s="113"/>
      <c r="LOA197" s="113"/>
      <c r="LOB197" s="113"/>
      <c r="LOC197" s="113"/>
      <c r="LOD197" s="113"/>
      <c r="LOE197" s="113"/>
      <c r="LOF197" s="113"/>
      <c r="LOG197" s="113"/>
      <c r="LOH197" s="113"/>
      <c r="LOI197" s="113"/>
      <c r="LOJ197" s="113"/>
      <c r="LOK197" s="113"/>
      <c r="LOL197" s="113"/>
      <c r="LOM197" s="113"/>
      <c r="LON197" s="113"/>
      <c r="LOO197" s="113"/>
      <c r="LOP197" s="113"/>
      <c r="LOQ197" s="113"/>
      <c r="LOR197" s="113"/>
      <c r="LOS197" s="113"/>
      <c r="LOT197" s="113"/>
      <c r="LOU197" s="113"/>
      <c r="LOV197" s="113"/>
      <c r="LOW197" s="113"/>
      <c r="LOX197" s="113"/>
      <c r="LOY197" s="113"/>
      <c r="LOZ197" s="113"/>
      <c r="LPA197" s="113"/>
      <c r="LPB197" s="113"/>
      <c r="LPC197" s="113"/>
      <c r="LPD197" s="113"/>
      <c r="LPE197" s="113"/>
      <c r="LPF197" s="113"/>
      <c r="LPG197" s="113"/>
      <c r="LPH197" s="113"/>
      <c r="LPI197" s="113"/>
      <c r="LPJ197" s="113"/>
      <c r="LPK197" s="113"/>
      <c r="LPL197" s="113"/>
      <c r="LPM197" s="113"/>
      <c r="LPN197" s="113"/>
      <c r="LPO197" s="113"/>
      <c r="LPP197" s="113"/>
      <c r="LPQ197" s="113"/>
      <c r="LPR197" s="113"/>
      <c r="LPS197" s="113"/>
      <c r="LPT197" s="113"/>
      <c r="LPU197" s="113"/>
      <c r="LPV197" s="113"/>
      <c r="LPW197" s="113"/>
      <c r="LPX197" s="113"/>
      <c r="LPY197" s="113"/>
      <c r="LPZ197" s="113"/>
      <c r="LQA197" s="113"/>
      <c r="LQB197" s="113"/>
      <c r="LQC197" s="113"/>
      <c r="LQD197" s="113"/>
      <c r="LQE197" s="113"/>
      <c r="LQF197" s="113"/>
      <c r="LQG197" s="113"/>
      <c r="LQH197" s="113"/>
      <c r="LQI197" s="113"/>
      <c r="LQJ197" s="113"/>
      <c r="LQK197" s="113"/>
      <c r="LQL197" s="113"/>
      <c r="LQM197" s="113"/>
      <c r="LQN197" s="113"/>
      <c r="LQO197" s="113"/>
      <c r="LQP197" s="113"/>
      <c r="LQQ197" s="113"/>
      <c r="LQR197" s="113"/>
      <c r="LQS197" s="113"/>
      <c r="LQT197" s="113"/>
      <c r="LQU197" s="113"/>
      <c r="LQV197" s="113"/>
      <c r="LQW197" s="113"/>
      <c r="LQX197" s="113"/>
      <c r="LQY197" s="113"/>
      <c r="LQZ197" s="113"/>
      <c r="LRA197" s="113"/>
      <c r="LRB197" s="113"/>
      <c r="LRC197" s="113"/>
      <c r="LRD197" s="113"/>
      <c r="LRE197" s="113"/>
      <c r="LRF197" s="113"/>
      <c r="LRG197" s="113"/>
      <c r="LRH197" s="113"/>
      <c r="LRI197" s="113"/>
      <c r="LRJ197" s="113"/>
      <c r="LRK197" s="113"/>
      <c r="LRL197" s="113"/>
      <c r="LRM197" s="113"/>
      <c r="LRN197" s="113"/>
      <c r="LRO197" s="113"/>
      <c r="LRP197" s="113"/>
      <c r="LRQ197" s="113"/>
      <c r="LRR197" s="113"/>
      <c r="LRS197" s="113"/>
      <c r="LRT197" s="113"/>
      <c r="LRU197" s="113"/>
      <c r="LRV197" s="113"/>
      <c r="LRW197" s="113"/>
      <c r="LRX197" s="113"/>
      <c r="LRY197" s="113"/>
      <c r="LRZ197" s="113"/>
      <c r="LSA197" s="113"/>
      <c r="LSB197" s="113"/>
      <c r="LSC197" s="113"/>
      <c r="LSD197" s="113"/>
      <c r="LSE197" s="113"/>
      <c r="LSF197" s="113"/>
      <c r="LSG197" s="113"/>
      <c r="LSH197" s="113"/>
      <c r="LSI197" s="113"/>
      <c r="LSJ197" s="113"/>
      <c r="LSK197" s="113"/>
      <c r="LSL197" s="113"/>
      <c r="LSM197" s="113"/>
      <c r="LSN197" s="113"/>
      <c r="LSO197" s="113"/>
      <c r="LSP197" s="113"/>
      <c r="LSQ197" s="113"/>
      <c r="LSR197" s="113"/>
      <c r="LSS197" s="113"/>
      <c r="LST197" s="113"/>
      <c r="LSU197" s="113"/>
      <c r="LSV197" s="113"/>
      <c r="LSW197" s="113"/>
      <c r="LSX197" s="113"/>
      <c r="LSY197" s="113"/>
      <c r="LSZ197" s="113"/>
      <c r="LTA197" s="113"/>
      <c r="LTB197" s="113"/>
      <c r="LTC197" s="113"/>
      <c r="LTD197" s="113"/>
      <c r="LTE197" s="113"/>
      <c r="LTF197" s="113"/>
      <c r="LTG197" s="113"/>
      <c r="LTH197" s="113"/>
      <c r="LTI197" s="113"/>
      <c r="LTJ197" s="113"/>
      <c r="LTK197" s="113"/>
      <c r="LTL197" s="113"/>
      <c r="LTM197" s="113"/>
      <c r="LTN197" s="113"/>
      <c r="LTO197" s="113"/>
      <c r="LTP197" s="113"/>
      <c r="LTQ197" s="113"/>
      <c r="LTR197" s="113"/>
      <c r="LTS197" s="113"/>
      <c r="LTT197" s="113"/>
      <c r="LTU197" s="113"/>
      <c r="LTV197" s="113"/>
      <c r="LTW197" s="113"/>
      <c r="LTX197" s="113"/>
      <c r="LTY197" s="113"/>
      <c r="LTZ197" s="113"/>
      <c r="LUA197" s="113"/>
      <c r="LUB197" s="113"/>
      <c r="LUC197" s="113"/>
      <c r="LUD197" s="113"/>
      <c r="LUE197" s="113"/>
      <c r="LUF197" s="113"/>
      <c r="LUG197" s="113"/>
      <c r="LUH197" s="113"/>
      <c r="LUI197" s="113"/>
      <c r="LUJ197" s="113"/>
      <c r="LUK197" s="113"/>
      <c r="LUL197" s="113"/>
      <c r="LUM197" s="113"/>
      <c r="LUN197" s="113"/>
      <c r="LUO197" s="113"/>
      <c r="LUP197" s="113"/>
      <c r="LUQ197" s="113"/>
      <c r="LUR197" s="113"/>
      <c r="LUS197" s="113"/>
      <c r="LUT197" s="113"/>
      <c r="LUU197" s="113"/>
      <c r="LUV197" s="113"/>
      <c r="LUW197" s="113"/>
      <c r="LUX197" s="113"/>
      <c r="LUY197" s="113"/>
      <c r="LUZ197" s="113"/>
      <c r="LVA197" s="113"/>
      <c r="LVB197" s="113"/>
      <c r="LVC197" s="113"/>
      <c r="LVD197" s="113"/>
      <c r="LVE197" s="113"/>
      <c r="LVF197" s="113"/>
      <c r="LVG197" s="113"/>
      <c r="LVH197" s="113"/>
      <c r="LVI197" s="113"/>
      <c r="LVJ197" s="113"/>
      <c r="LVK197" s="113"/>
      <c r="LVL197" s="113"/>
      <c r="LVM197" s="113"/>
      <c r="LVN197" s="113"/>
      <c r="LVO197" s="113"/>
      <c r="LVP197" s="113"/>
      <c r="LVQ197" s="113"/>
      <c r="LVR197" s="113"/>
      <c r="LVS197" s="113"/>
      <c r="LVT197" s="113"/>
      <c r="LVU197" s="113"/>
      <c r="LVV197" s="113"/>
      <c r="LVW197" s="113"/>
      <c r="LVX197" s="113"/>
      <c r="LVY197" s="113"/>
      <c r="LVZ197" s="113"/>
      <c r="LWA197" s="113"/>
      <c r="LWB197" s="113"/>
      <c r="LWC197" s="113"/>
      <c r="LWD197" s="113"/>
      <c r="LWE197" s="113"/>
      <c r="LWF197" s="113"/>
      <c r="LWG197" s="113"/>
      <c r="LWH197" s="113"/>
      <c r="LWI197" s="113"/>
      <c r="LWJ197" s="113"/>
      <c r="LWK197" s="113"/>
      <c r="LWL197" s="113"/>
      <c r="LWM197" s="113"/>
      <c r="LWN197" s="113"/>
      <c r="LWO197" s="113"/>
      <c r="LWP197" s="113"/>
      <c r="LWQ197" s="113"/>
      <c r="LWR197" s="113"/>
      <c r="LWS197" s="113"/>
      <c r="LWT197" s="113"/>
      <c r="LWU197" s="113"/>
      <c r="LWV197" s="113"/>
      <c r="LWW197" s="113"/>
      <c r="LWX197" s="113"/>
      <c r="LWY197" s="113"/>
      <c r="LWZ197" s="113"/>
      <c r="LXA197" s="113"/>
      <c r="LXB197" s="113"/>
      <c r="LXC197" s="113"/>
      <c r="LXD197" s="113"/>
      <c r="LXE197" s="113"/>
      <c r="LXF197" s="113"/>
      <c r="LXG197" s="113"/>
      <c r="LXH197" s="113"/>
      <c r="LXI197" s="113"/>
      <c r="LXJ197" s="113"/>
      <c r="LXK197" s="113"/>
      <c r="LXL197" s="113"/>
      <c r="LXM197" s="113"/>
      <c r="LXN197" s="113"/>
      <c r="LXO197" s="113"/>
      <c r="LXP197" s="113"/>
      <c r="LXQ197" s="113"/>
      <c r="LXR197" s="113"/>
      <c r="LXS197" s="113"/>
      <c r="LXT197" s="113"/>
      <c r="LXU197" s="113"/>
      <c r="LXV197" s="113"/>
      <c r="LXW197" s="113"/>
      <c r="LXX197" s="113"/>
      <c r="LXY197" s="113"/>
      <c r="LXZ197" s="113"/>
      <c r="LYA197" s="113"/>
      <c r="LYB197" s="113"/>
      <c r="LYC197" s="113"/>
      <c r="LYD197" s="113"/>
      <c r="LYE197" s="113"/>
      <c r="LYF197" s="113"/>
      <c r="LYG197" s="113"/>
      <c r="LYH197" s="113"/>
      <c r="LYI197" s="113"/>
      <c r="LYJ197" s="113"/>
      <c r="LYK197" s="113"/>
      <c r="LYL197" s="113"/>
      <c r="LYM197" s="113"/>
      <c r="LYN197" s="113"/>
      <c r="LYO197" s="113"/>
      <c r="LYP197" s="113"/>
      <c r="LYQ197" s="113"/>
      <c r="LYR197" s="113"/>
      <c r="LYS197" s="113"/>
      <c r="LYT197" s="113"/>
      <c r="LYU197" s="113"/>
      <c r="LYV197" s="113"/>
      <c r="LYW197" s="113"/>
      <c r="LYX197" s="113"/>
      <c r="LYY197" s="113"/>
      <c r="LYZ197" s="113"/>
      <c r="LZA197" s="113"/>
      <c r="LZB197" s="113"/>
      <c r="LZC197" s="113"/>
      <c r="LZD197" s="113"/>
      <c r="LZE197" s="113"/>
      <c r="LZF197" s="113"/>
      <c r="LZG197" s="113"/>
      <c r="LZH197" s="113"/>
      <c r="LZI197" s="113"/>
      <c r="LZJ197" s="113"/>
      <c r="LZK197" s="113"/>
      <c r="LZL197" s="113"/>
      <c r="LZM197" s="113"/>
      <c r="LZN197" s="113"/>
      <c r="LZO197" s="113"/>
      <c r="LZP197" s="113"/>
      <c r="LZQ197" s="113"/>
      <c r="LZR197" s="113"/>
      <c r="LZS197" s="113"/>
      <c r="LZT197" s="113"/>
      <c r="LZU197" s="113"/>
      <c r="LZV197" s="113"/>
      <c r="LZW197" s="113"/>
      <c r="LZX197" s="113"/>
      <c r="LZY197" s="113"/>
      <c r="LZZ197" s="113"/>
      <c r="MAA197" s="113"/>
      <c r="MAB197" s="113"/>
      <c r="MAC197" s="113"/>
      <c r="MAD197" s="113"/>
      <c r="MAE197" s="113"/>
      <c r="MAF197" s="113"/>
      <c r="MAG197" s="113"/>
      <c r="MAH197" s="113"/>
      <c r="MAI197" s="113"/>
      <c r="MAJ197" s="113"/>
      <c r="MAK197" s="113"/>
      <c r="MAL197" s="113"/>
      <c r="MAM197" s="113"/>
      <c r="MAN197" s="113"/>
      <c r="MAO197" s="113"/>
      <c r="MAP197" s="113"/>
      <c r="MAQ197" s="113"/>
      <c r="MAR197" s="113"/>
      <c r="MAS197" s="113"/>
      <c r="MAT197" s="113"/>
      <c r="MAU197" s="113"/>
      <c r="MAV197" s="113"/>
      <c r="MAW197" s="113"/>
      <c r="MAX197" s="113"/>
      <c r="MAY197" s="113"/>
      <c r="MAZ197" s="113"/>
      <c r="MBA197" s="113"/>
      <c r="MBB197" s="113"/>
      <c r="MBC197" s="113"/>
      <c r="MBD197" s="113"/>
      <c r="MBE197" s="113"/>
      <c r="MBF197" s="113"/>
      <c r="MBG197" s="113"/>
      <c r="MBH197" s="113"/>
      <c r="MBI197" s="113"/>
      <c r="MBJ197" s="113"/>
      <c r="MBK197" s="113"/>
      <c r="MBL197" s="113"/>
      <c r="MBM197" s="113"/>
      <c r="MBN197" s="113"/>
      <c r="MBO197" s="113"/>
      <c r="MBP197" s="113"/>
      <c r="MBQ197" s="113"/>
      <c r="MBR197" s="113"/>
      <c r="MBS197" s="113"/>
      <c r="MBT197" s="113"/>
      <c r="MBU197" s="113"/>
      <c r="MBV197" s="113"/>
      <c r="MBW197" s="113"/>
      <c r="MBX197" s="113"/>
      <c r="MBY197" s="113"/>
      <c r="MBZ197" s="113"/>
      <c r="MCA197" s="113"/>
      <c r="MCB197" s="113"/>
      <c r="MCC197" s="113"/>
      <c r="MCD197" s="113"/>
      <c r="MCE197" s="113"/>
      <c r="MCF197" s="113"/>
      <c r="MCG197" s="113"/>
      <c r="MCH197" s="113"/>
      <c r="MCI197" s="113"/>
      <c r="MCJ197" s="113"/>
      <c r="MCK197" s="113"/>
      <c r="MCL197" s="113"/>
      <c r="MCM197" s="113"/>
      <c r="MCN197" s="113"/>
      <c r="MCO197" s="113"/>
      <c r="MCP197" s="113"/>
      <c r="MCQ197" s="113"/>
      <c r="MCR197" s="113"/>
      <c r="MCS197" s="113"/>
      <c r="MCT197" s="113"/>
      <c r="MCU197" s="113"/>
      <c r="MCV197" s="113"/>
      <c r="MCW197" s="113"/>
      <c r="MCX197" s="113"/>
      <c r="MCY197" s="113"/>
      <c r="MCZ197" s="113"/>
      <c r="MDA197" s="113"/>
      <c r="MDB197" s="113"/>
      <c r="MDC197" s="113"/>
      <c r="MDD197" s="113"/>
      <c r="MDE197" s="113"/>
      <c r="MDF197" s="113"/>
      <c r="MDG197" s="113"/>
      <c r="MDH197" s="113"/>
      <c r="MDI197" s="113"/>
      <c r="MDJ197" s="113"/>
      <c r="MDK197" s="113"/>
      <c r="MDL197" s="113"/>
      <c r="MDM197" s="113"/>
      <c r="MDN197" s="113"/>
      <c r="MDO197" s="113"/>
      <c r="MDP197" s="113"/>
      <c r="MDQ197" s="113"/>
      <c r="MDR197" s="113"/>
      <c r="MDS197" s="113"/>
      <c r="MDT197" s="113"/>
      <c r="MDU197" s="113"/>
      <c r="MDV197" s="113"/>
      <c r="MDW197" s="113"/>
      <c r="MDX197" s="113"/>
      <c r="MDY197" s="113"/>
      <c r="MDZ197" s="113"/>
      <c r="MEA197" s="113"/>
      <c r="MEB197" s="113"/>
      <c r="MEC197" s="113"/>
      <c r="MED197" s="113"/>
      <c r="MEE197" s="113"/>
      <c r="MEF197" s="113"/>
      <c r="MEG197" s="113"/>
      <c r="MEH197" s="113"/>
      <c r="MEI197" s="113"/>
      <c r="MEJ197" s="113"/>
      <c r="MEK197" s="113"/>
      <c r="MEL197" s="113"/>
      <c r="MEM197" s="113"/>
      <c r="MEN197" s="113"/>
      <c r="MEO197" s="113"/>
      <c r="MEP197" s="113"/>
      <c r="MEQ197" s="113"/>
      <c r="MER197" s="113"/>
      <c r="MES197" s="113"/>
      <c r="MET197" s="113"/>
      <c r="MEU197" s="113"/>
      <c r="MEV197" s="113"/>
      <c r="MEW197" s="113"/>
      <c r="MEX197" s="113"/>
      <c r="MEY197" s="113"/>
      <c r="MEZ197" s="113"/>
      <c r="MFA197" s="113"/>
      <c r="MFB197" s="113"/>
      <c r="MFC197" s="113"/>
      <c r="MFD197" s="113"/>
      <c r="MFE197" s="113"/>
      <c r="MFF197" s="113"/>
      <c r="MFG197" s="113"/>
      <c r="MFH197" s="113"/>
      <c r="MFI197" s="113"/>
      <c r="MFJ197" s="113"/>
      <c r="MFK197" s="113"/>
      <c r="MFL197" s="113"/>
      <c r="MFM197" s="113"/>
      <c r="MFN197" s="113"/>
      <c r="MFO197" s="113"/>
      <c r="MFP197" s="113"/>
      <c r="MFQ197" s="113"/>
      <c r="MFR197" s="113"/>
      <c r="MFS197" s="113"/>
      <c r="MFT197" s="113"/>
      <c r="MFU197" s="113"/>
      <c r="MFV197" s="113"/>
      <c r="MFW197" s="113"/>
      <c r="MFX197" s="113"/>
      <c r="MFY197" s="113"/>
      <c r="MFZ197" s="113"/>
      <c r="MGA197" s="113"/>
      <c r="MGB197" s="113"/>
      <c r="MGC197" s="113"/>
      <c r="MGD197" s="113"/>
      <c r="MGE197" s="113"/>
      <c r="MGF197" s="113"/>
      <c r="MGG197" s="113"/>
      <c r="MGH197" s="113"/>
      <c r="MGI197" s="113"/>
      <c r="MGJ197" s="113"/>
      <c r="MGK197" s="113"/>
      <c r="MGL197" s="113"/>
      <c r="MGM197" s="113"/>
      <c r="MGN197" s="113"/>
      <c r="MGO197" s="113"/>
      <c r="MGP197" s="113"/>
      <c r="MGQ197" s="113"/>
      <c r="MGR197" s="113"/>
      <c r="MGS197" s="113"/>
      <c r="MGT197" s="113"/>
      <c r="MGU197" s="113"/>
      <c r="MGV197" s="113"/>
      <c r="MGW197" s="113"/>
      <c r="MGX197" s="113"/>
      <c r="MGY197" s="113"/>
      <c r="MGZ197" s="113"/>
      <c r="MHA197" s="113"/>
      <c r="MHB197" s="113"/>
      <c r="MHC197" s="113"/>
      <c r="MHD197" s="113"/>
      <c r="MHE197" s="113"/>
      <c r="MHF197" s="113"/>
      <c r="MHG197" s="113"/>
      <c r="MHH197" s="113"/>
      <c r="MHI197" s="113"/>
      <c r="MHJ197" s="113"/>
      <c r="MHK197" s="113"/>
      <c r="MHL197" s="113"/>
      <c r="MHM197" s="113"/>
      <c r="MHN197" s="113"/>
      <c r="MHO197" s="113"/>
      <c r="MHP197" s="113"/>
      <c r="MHQ197" s="113"/>
      <c r="MHR197" s="113"/>
      <c r="MHS197" s="113"/>
      <c r="MHT197" s="113"/>
      <c r="MHU197" s="113"/>
      <c r="MHV197" s="113"/>
      <c r="MHW197" s="113"/>
      <c r="MHX197" s="113"/>
      <c r="MHY197" s="113"/>
      <c r="MHZ197" s="113"/>
      <c r="MIA197" s="113"/>
      <c r="MIB197" s="113"/>
      <c r="MIC197" s="113"/>
      <c r="MID197" s="113"/>
      <c r="MIE197" s="113"/>
      <c r="MIF197" s="113"/>
      <c r="MIG197" s="113"/>
      <c r="MIH197" s="113"/>
      <c r="MII197" s="113"/>
      <c r="MIJ197" s="113"/>
      <c r="MIK197" s="113"/>
      <c r="MIL197" s="113"/>
      <c r="MIM197" s="113"/>
      <c r="MIN197" s="113"/>
      <c r="MIO197" s="113"/>
      <c r="MIP197" s="113"/>
      <c r="MIQ197" s="113"/>
      <c r="MIR197" s="113"/>
      <c r="MIS197" s="113"/>
      <c r="MIT197" s="113"/>
      <c r="MIU197" s="113"/>
      <c r="MIV197" s="113"/>
      <c r="MIW197" s="113"/>
      <c r="MIX197" s="113"/>
      <c r="MIY197" s="113"/>
      <c r="MIZ197" s="113"/>
      <c r="MJA197" s="113"/>
      <c r="MJB197" s="113"/>
      <c r="MJC197" s="113"/>
      <c r="MJD197" s="113"/>
      <c r="MJE197" s="113"/>
      <c r="MJF197" s="113"/>
      <c r="MJG197" s="113"/>
      <c r="MJH197" s="113"/>
      <c r="MJI197" s="113"/>
      <c r="MJJ197" s="113"/>
      <c r="MJK197" s="113"/>
      <c r="MJL197" s="113"/>
      <c r="MJM197" s="113"/>
      <c r="MJN197" s="113"/>
      <c r="MJO197" s="113"/>
      <c r="MJP197" s="113"/>
      <c r="MJQ197" s="113"/>
      <c r="MJR197" s="113"/>
      <c r="MJS197" s="113"/>
      <c r="MJT197" s="113"/>
      <c r="MJU197" s="113"/>
      <c r="MJV197" s="113"/>
      <c r="MJW197" s="113"/>
      <c r="MJX197" s="113"/>
      <c r="MJY197" s="113"/>
      <c r="MJZ197" s="113"/>
      <c r="MKA197" s="113"/>
      <c r="MKB197" s="113"/>
      <c r="MKC197" s="113"/>
      <c r="MKD197" s="113"/>
      <c r="MKE197" s="113"/>
      <c r="MKF197" s="113"/>
      <c r="MKG197" s="113"/>
      <c r="MKH197" s="113"/>
      <c r="MKI197" s="113"/>
      <c r="MKJ197" s="113"/>
      <c r="MKK197" s="113"/>
      <c r="MKL197" s="113"/>
      <c r="MKM197" s="113"/>
      <c r="MKN197" s="113"/>
      <c r="MKO197" s="113"/>
      <c r="MKP197" s="113"/>
      <c r="MKQ197" s="113"/>
      <c r="MKR197" s="113"/>
      <c r="MKS197" s="113"/>
      <c r="MKT197" s="113"/>
      <c r="MKU197" s="113"/>
      <c r="MKV197" s="113"/>
      <c r="MKW197" s="113"/>
      <c r="MKX197" s="113"/>
      <c r="MKY197" s="113"/>
      <c r="MKZ197" s="113"/>
      <c r="MLA197" s="113"/>
      <c r="MLB197" s="113"/>
      <c r="MLC197" s="113"/>
      <c r="MLD197" s="113"/>
      <c r="MLE197" s="113"/>
      <c r="MLF197" s="113"/>
      <c r="MLG197" s="113"/>
      <c r="MLH197" s="113"/>
      <c r="MLI197" s="113"/>
      <c r="MLJ197" s="113"/>
      <c r="MLK197" s="113"/>
      <c r="MLL197" s="113"/>
      <c r="MLM197" s="113"/>
      <c r="MLN197" s="113"/>
      <c r="MLO197" s="113"/>
      <c r="MLP197" s="113"/>
      <c r="MLQ197" s="113"/>
      <c r="MLR197" s="113"/>
      <c r="MLS197" s="113"/>
      <c r="MLT197" s="113"/>
      <c r="MLU197" s="113"/>
      <c r="MLV197" s="113"/>
      <c r="MLW197" s="113"/>
      <c r="MLX197" s="113"/>
      <c r="MLY197" s="113"/>
      <c r="MLZ197" s="113"/>
      <c r="MMA197" s="113"/>
      <c r="MMB197" s="113"/>
      <c r="MMC197" s="113"/>
      <c r="MMD197" s="113"/>
      <c r="MME197" s="113"/>
      <c r="MMF197" s="113"/>
      <c r="MMG197" s="113"/>
      <c r="MMH197" s="113"/>
      <c r="MMI197" s="113"/>
      <c r="MMJ197" s="113"/>
      <c r="MMK197" s="113"/>
      <c r="MML197" s="113"/>
      <c r="MMM197" s="113"/>
      <c r="MMN197" s="113"/>
      <c r="MMO197" s="113"/>
      <c r="MMP197" s="113"/>
      <c r="MMQ197" s="113"/>
      <c r="MMR197" s="113"/>
      <c r="MMS197" s="113"/>
      <c r="MMT197" s="113"/>
      <c r="MMU197" s="113"/>
      <c r="MMV197" s="113"/>
      <c r="MMW197" s="113"/>
      <c r="MMX197" s="113"/>
      <c r="MMY197" s="113"/>
      <c r="MMZ197" s="113"/>
      <c r="MNA197" s="113"/>
      <c r="MNB197" s="113"/>
      <c r="MNC197" s="113"/>
      <c r="MND197" s="113"/>
      <c r="MNE197" s="113"/>
      <c r="MNF197" s="113"/>
      <c r="MNG197" s="113"/>
      <c r="MNH197" s="113"/>
      <c r="MNI197" s="113"/>
      <c r="MNJ197" s="113"/>
      <c r="MNK197" s="113"/>
      <c r="MNL197" s="113"/>
      <c r="MNM197" s="113"/>
      <c r="MNN197" s="113"/>
      <c r="MNO197" s="113"/>
      <c r="MNP197" s="113"/>
      <c r="MNQ197" s="113"/>
      <c r="MNR197" s="113"/>
      <c r="MNS197" s="113"/>
      <c r="MNT197" s="113"/>
      <c r="MNU197" s="113"/>
      <c r="MNV197" s="113"/>
      <c r="MNW197" s="113"/>
      <c r="MNX197" s="113"/>
      <c r="MNY197" s="113"/>
      <c r="MNZ197" s="113"/>
      <c r="MOA197" s="113"/>
      <c r="MOB197" s="113"/>
      <c r="MOC197" s="113"/>
      <c r="MOD197" s="113"/>
      <c r="MOE197" s="113"/>
      <c r="MOF197" s="113"/>
      <c r="MOG197" s="113"/>
      <c r="MOH197" s="113"/>
      <c r="MOI197" s="113"/>
      <c r="MOJ197" s="113"/>
      <c r="MOK197" s="113"/>
      <c r="MOL197" s="113"/>
      <c r="MOM197" s="113"/>
      <c r="MON197" s="113"/>
      <c r="MOO197" s="113"/>
      <c r="MOP197" s="113"/>
      <c r="MOQ197" s="113"/>
      <c r="MOR197" s="113"/>
      <c r="MOS197" s="113"/>
      <c r="MOT197" s="113"/>
      <c r="MOU197" s="113"/>
      <c r="MOV197" s="113"/>
      <c r="MOW197" s="113"/>
      <c r="MOX197" s="113"/>
      <c r="MOY197" s="113"/>
      <c r="MOZ197" s="113"/>
      <c r="MPA197" s="113"/>
      <c r="MPB197" s="113"/>
      <c r="MPC197" s="113"/>
      <c r="MPD197" s="113"/>
      <c r="MPE197" s="113"/>
      <c r="MPF197" s="113"/>
      <c r="MPG197" s="113"/>
      <c r="MPH197" s="113"/>
      <c r="MPI197" s="113"/>
      <c r="MPJ197" s="113"/>
      <c r="MPK197" s="113"/>
      <c r="MPL197" s="113"/>
      <c r="MPM197" s="113"/>
      <c r="MPN197" s="113"/>
      <c r="MPO197" s="113"/>
      <c r="MPP197" s="113"/>
      <c r="MPQ197" s="113"/>
      <c r="MPR197" s="113"/>
      <c r="MPS197" s="113"/>
      <c r="MPT197" s="113"/>
      <c r="MPU197" s="113"/>
      <c r="MPV197" s="113"/>
      <c r="MPW197" s="113"/>
      <c r="MPX197" s="113"/>
      <c r="MPY197" s="113"/>
      <c r="MPZ197" s="113"/>
      <c r="MQA197" s="113"/>
      <c r="MQB197" s="113"/>
      <c r="MQC197" s="113"/>
      <c r="MQD197" s="113"/>
      <c r="MQE197" s="113"/>
      <c r="MQF197" s="113"/>
      <c r="MQG197" s="113"/>
      <c r="MQH197" s="113"/>
      <c r="MQI197" s="113"/>
      <c r="MQJ197" s="113"/>
      <c r="MQK197" s="113"/>
      <c r="MQL197" s="113"/>
      <c r="MQM197" s="113"/>
      <c r="MQN197" s="113"/>
      <c r="MQO197" s="113"/>
      <c r="MQP197" s="113"/>
      <c r="MQQ197" s="113"/>
      <c r="MQR197" s="113"/>
      <c r="MQS197" s="113"/>
      <c r="MQT197" s="113"/>
      <c r="MQU197" s="113"/>
      <c r="MQV197" s="113"/>
      <c r="MQW197" s="113"/>
      <c r="MQX197" s="113"/>
      <c r="MQY197" s="113"/>
      <c r="MQZ197" s="113"/>
      <c r="MRA197" s="113"/>
      <c r="MRB197" s="113"/>
      <c r="MRC197" s="113"/>
      <c r="MRD197" s="113"/>
      <c r="MRE197" s="113"/>
      <c r="MRF197" s="113"/>
      <c r="MRG197" s="113"/>
      <c r="MRH197" s="113"/>
      <c r="MRI197" s="113"/>
      <c r="MRJ197" s="113"/>
      <c r="MRK197" s="113"/>
      <c r="MRL197" s="113"/>
      <c r="MRM197" s="113"/>
      <c r="MRN197" s="113"/>
      <c r="MRO197" s="113"/>
      <c r="MRP197" s="113"/>
      <c r="MRQ197" s="113"/>
      <c r="MRR197" s="113"/>
      <c r="MRS197" s="113"/>
      <c r="MRT197" s="113"/>
      <c r="MRU197" s="113"/>
      <c r="MRV197" s="113"/>
      <c r="MRW197" s="113"/>
      <c r="MRX197" s="113"/>
      <c r="MRY197" s="113"/>
      <c r="MRZ197" s="113"/>
      <c r="MSA197" s="113"/>
      <c r="MSB197" s="113"/>
      <c r="MSC197" s="113"/>
      <c r="MSD197" s="113"/>
      <c r="MSE197" s="113"/>
      <c r="MSF197" s="113"/>
      <c r="MSG197" s="113"/>
      <c r="MSH197" s="113"/>
      <c r="MSI197" s="113"/>
      <c r="MSJ197" s="113"/>
      <c r="MSK197" s="113"/>
      <c r="MSL197" s="113"/>
      <c r="MSM197" s="113"/>
      <c r="MSN197" s="113"/>
      <c r="MSO197" s="113"/>
      <c r="MSP197" s="113"/>
      <c r="MSQ197" s="113"/>
      <c r="MSR197" s="113"/>
      <c r="MSS197" s="113"/>
      <c r="MST197" s="113"/>
      <c r="MSU197" s="113"/>
      <c r="MSV197" s="113"/>
      <c r="MSW197" s="113"/>
      <c r="MSX197" s="113"/>
      <c r="MSY197" s="113"/>
      <c r="MSZ197" s="113"/>
      <c r="MTA197" s="113"/>
      <c r="MTB197" s="113"/>
      <c r="MTC197" s="113"/>
      <c r="MTD197" s="113"/>
      <c r="MTE197" s="113"/>
      <c r="MTF197" s="113"/>
      <c r="MTG197" s="113"/>
      <c r="MTH197" s="113"/>
      <c r="MTI197" s="113"/>
      <c r="MTJ197" s="113"/>
      <c r="MTK197" s="113"/>
      <c r="MTL197" s="113"/>
      <c r="MTM197" s="113"/>
      <c r="MTN197" s="113"/>
      <c r="MTO197" s="113"/>
      <c r="MTP197" s="113"/>
      <c r="MTQ197" s="113"/>
      <c r="MTR197" s="113"/>
      <c r="MTS197" s="113"/>
      <c r="MTT197" s="113"/>
      <c r="MTU197" s="113"/>
      <c r="MTV197" s="113"/>
      <c r="MTW197" s="113"/>
      <c r="MTX197" s="113"/>
      <c r="MTY197" s="113"/>
      <c r="MTZ197" s="113"/>
      <c r="MUA197" s="113"/>
      <c r="MUB197" s="113"/>
      <c r="MUC197" s="113"/>
      <c r="MUD197" s="113"/>
      <c r="MUE197" s="113"/>
      <c r="MUF197" s="113"/>
      <c r="MUG197" s="113"/>
      <c r="MUH197" s="113"/>
      <c r="MUI197" s="113"/>
      <c r="MUJ197" s="113"/>
      <c r="MUK197" s="113"/>
      <c r="MUL197" s="113"/>
      <c r="MUM197" s="113"/>
      <c r="MUN197" s="113"/>
      <c r="MUO197" s="113"/>
      <c r="MUP197" s="113"/>
      <c r="MUQ197" s="113"/>
      <c r="MUR197" s="113"/>
      <c r="MUS197" s="113"/>
      <c r="MUT197" s="113"/>
      <c r="MUU197" s="113"/>
      <c r="MUV197" s="113"/>
      <c r="MUW197" s="113"/>
      <c r="MUX197" s="113"/>
      <c r="MUY197" s="113"/>
      <c r="MUZ197" s="113"/>
      <c r="MVA197" s="113"/>
      <c r="MVB197" s="113"/>
      <c r="MVC197" s="113"/>
      <c r="MVD197" s="113"/>
      <c r="MVE197" s="113"/>
      <c r="MVF197" s="113"/>
      <c r="MVG197" s="113"/>
      <c r="MVH197" s="113"/>
      <c r="MVI197" s="113"/>
      <c r="MVJ197" s="113"/>
      <c r="MVK197" s="113"/>
      <c r="MVL197" s="113"/>
      <c r="MVM197" s="113"/>
      <c r="MVN197" s="113"/>
      <c r="MVO197" s="113"/>
      <c r="MVP197" s="113"/>
      <c r="MVQ197" s="113"/>
      <c r="MVR197" s="113"/>
      <c r="MVS197" s="113"/>
      <c r="MVT197" s="113"/>
      <c r="MVU197" s="113"/>
      <c r="MVV197" s="113"/>
      <c r="MVW197" s="113"/>
      <c r="MVX197" s="113"/>
      <c r="MVY197" s="113"/>
      <c r="MVZ197" s="113"/>
      <c r="MWA197" s="113"/>
      <c r="MWB197" s="113"/>
      <c r="MWC197" s="113"/>
      <c r="MWD197" s="113"/>
      <c r="MWE197" s="113"/>
      <c r="MWF197" s="113"/>
      <c r="MWG197" s="113"/>
      <c r="MWH197" s="113"/>
      <c r="MWI197" s="113"/>
      <c r="MWJ197" s="113"/>
      <c r="MWK197" s="113"/>
      <c r="MWL197" s="113"/>
      <c r="MWM197" s="113"/>
      <c r="MWN197" s="113"/>
      <c r="MWO197" s="113"/>
      <c r="MWP197" s="113"/>
      <c r="MWQ197" s="113"/>
      <c r="MWR197" s="113"/>
      <c r="MWS197" s="113"/>
      <c r="MWT197" s="113"/>
      <c r="MWU197" s="113"/>
      <c r="MWV197" s="113"/>
      <c r="MWW197" s="113"/>
      <c r="MWX197" s="113"/>
      <c r="MWY197" s="113"/>
      <c r="MWZ197" s="113"/>
      <c r="MXA197" s="113"/>
      <c r="MXB197" s="113"/>
      <c r="MXC197" s="113"/>
      <c r="MXD197" s="113"/>
      <c r="MXE197" s="113"/>
      <c r="MXF197" s="113"/>
      <c r="MXG197" s="113"/>
      <c r="MXH197" s="113"/>
      <c r="MXI197" s="113"/>
      <c r="MXJ197" s="113"/>
      <c r="MXK197" s="113"/>
      <c r="MXL197" s="113"/>
      <c r="MXM197" s="113"/>
      <c r="MXN197" s="113"/>
      <c r="MXO197" s="113"/>
      <c r="MXP197" s="113"/>
      <c r="MXQ197" s="113"/>
      <c r="MXR197" s="113"/>
      <c r="MXS197" s="113"/>
      <c r="MXT197" s="113"/>
      <c r="MXU197" s="113"/>
      <c r="MXV197" s="113"/>
      <c r="MXW197" s="113"/>
      <c r="MXX197" s="113"/>
      <c r="MXY197" s="113"/>
      <c r="MXZ197" s="113"/>
      <c r="MYA197" s="113"/>
      <c r="MYB197" s="113"/>
      <c r="MYC197" s="113"/>
      <c r="MYD197" s="113"/>
      <c r="MYE197" s="113"/>
      <c r="MYF197" s="113"/>
      <c r="MYG197" s="113"/>
      <c r="MYH197" s="113"/>
      <c r="MYI197" s="113"/>
      <c r="MYJ197" s="113"/>
      <c r="MYK197" s="113"/>
      <c r="MYL197" s="113"/>
      <c r="MYM197" s="113"/>
      <c r="MYN197" s="113"/>
      <c r="MYO197" s="113"/>
      <c r="MYP197" s="113"/>
      <c r="MYQ197" s="113"/>
      <c r="MYR197" s="113"/>
      <c r="MYS197" s="113"/>
      <c r="MYT197" s="113"/>
      <c r="MYU197" s="113"/>
      <c r="MYV197" s="113"/>
      <c r="MYW197" s="113"/>
      <c r="MYX197" s="113"/>
      <c r="MYY197" s="113"/>
      <c r="MYZ197" s="113"/>
      <c r="MZA197" s="113"/>
      <c r="MZB197" s="113"/>
      <c r="MZC197" s="113"/>
      <c r="MZD197" s="113"/>
      <c r="MZE197" s="113"/>
      <c r="MZF197" s="113"/>
      <c r="MZG197" s="113"/>
      <c r="MZH197" s="113"/>
      <c r="MZI197" s="113"/>
      <c r="MZJ197" s="113"/>
      <c r="MZK197" s="113"/>
      <c r="MZL197" s="113"/>
      <c r="MZM197" s="113"/>
      <c r="MZN197" s="113"/>
      <c r="MZO197" s="113"/>
      <c r="MZP197" s="113"/>
      <c r="MZQ197" s="113"/>
      <c r="MZR197" s="113"/>
      <c r="MZS197" s="113"/>
      <c r="MZT197" s="113"/>
      <c r="MZU197" s="113"/>
      <c r="MZV197" s="113"/>
      <c r="MZW197" s="113"/>
      <c r="MZX197" s="113"/>
      <c r="MZY197" s="113"/>
      <c r="MZZ197" s="113"/>
      <c r="NAA197" s="113"/>
      <c r="NAB197" s="113"/>
      <c r="NAC197" s="113"/>
      <c r="NAD197" s="113"/>
      <c r="NAE197" s="113"/>
      <c r="NAF197" s="113"/>
      <c r="NAG197" s="113"/>
      <c r="NAH197" s="113"/>
      <c r="NAI197" s="113"/>
      <c r="NAJ197" s="113"/>
      <c r="NAK197" s="113"/>
      <c r="NAL197" s="113"/>
      <c r="NAM197" s="113"/>
      <c r="NAN197" s="113"/>
      <c r="NAO197" s="113"/>
      <c r="NAP197" s="113"/>
      <c r="NAQ197" s="113"/>
      <c r="NAR197" s="113"/>
      <c r="NAS197" s="113"/>
      <c r="NAT197" s="113"/>
      <c r="NAU197" s="113"/>
      <c r="NAV197" s="113"/>
      <c r="NAW197" s="113"/>
      <c r="NAX197" s="113"/>
      <c r="NAY197" s="113"/>
      <c r="NAZ197" s="113"/>
      <c r="NBA197" s="113"/>
      <c r="NBB197" s="113"/>
      <c r="NBC197" s="113"/>
      <c r="NBD197" s="113"/>
      <c r="NBE197" s="113"/>
      <c r="NBF197" s="113"/>
      <c r="NBG197" s="113"/>
      <c r="NBH197" s="113"/>
      <c r="NBI197" s="113"/>
      <c r="NBJ197" s="113"/>
      <c r="NBK197" s="113"/>
      <c r="NBL197" s="113"/>
      <c r="NBM197" s="113"/>
      <c r="NBN197" s="113"/>
      <c r="NBO197" s="113"/>
      <c r="NBP197" s="113"/>
      <c r="NBQ197" s="113"/>
      <c r="NBR197" s="113"/>
      <c r="NBS197" s="113"/>
      <c r="NBT197" s="113"/>
      <c r="NBU197" s="113"/>
      <c r="NBV197" s="113"/>
      <c r="NBW197" s="113"/>
      <c r="NBX197" s="113"/>
      <c r="NBY197" s="113"/>
      <c r="NBZ197" s="113"/>
      <c r="NCA197" s="113"/>
      <c r="NCB197" s="113"/>
      <c r="NCC197" s="113"/>
      <c r="NCD197" s="113"/>
      <c r="NCE197" s="113"/>
      <c r="NCF197" s="113"/>
      <c r="NCG197" s="113"/>
      <c r="NCH197" s="113"/>
      <c r="NCI197" s="113"/>
      <c r="NCJ197" s="113"/>
      <c r="NCK197" s="113"/>
      <c r="NCL197" s="113"/>
      <c r="NCM197" s="113"/>
      <c r="NCN197" s="113"/>
      <c r="NCO197" s="113"/>
      <c r="NCP197" s="113"/>
      <c r="NCQ197" s="113"/>
      <c r="NCR197" s="113"/>
      <c r="NCS197" s="113"/>
      <c r="NCT197" s="113"/>
      <c r="NCU197" s="113"/>
      <c r="NCV197" s="113"/>
      <c r="NCW197" s="113"/>
      <c r="NCX197" s="113"/>
      <c r="NCY197" s="113"/>
      <c r="NCZ197" s="113"/>
      <c r="NDA197" s="113"/>
      <c r="NDB197" s="113"/>
      <c r="NDC197" s="113"/>
      <c r="NDD197" s="113"/>
      <c r="NDE197" s="113"/>
      <c r="NDF197" s="113"/>
      <c r="NDG197" s="113"/>
      <c r="NDH197" s="113"/>
      <c r="NDI197" s="113"/>
      <c r="NDJ197" s="113"/>
      <c r="NDK197" s="113"/>
      <c r="NDL197" s="113"/>
      <c r="NDM197" s="113"/>
      <c r="NDN197" s="113"/>
      <c r="NDO197" s="113"/>
      <c r="NDP197" s="113"/>
      <c r="NDQ197" s="113"/>
      <c r="NDR197" s="113"/>
      <c r="NDS197" s="113"/>
      <c r="NDT197" s="113"/>
      <c r="NDU197" s="113"/>
      <c r="NDV197" s="113"/>
      <c r="NDW197" s="113"/>
      <c r="NDX197" s="113"/>
      <c r="NDY197" s="113"/>
      <c r="NDZ197" s="113"/>
      <c r="NEA197" s="113"/>
      <c r="NEB197" s="113"/>
      <c r="NEC197" s="113"/>
      <c r="NED197" s="113"/>
      <c r="NEE197" s="113"/>
      <c r="NEF197" s="113"/>
      <c r="NEG197" s="113"/>
      <c r="NEH197" s="113"/>
      <c r="NEI197" s="113"/>
      <c r="NEJ197" s="113"/>
      <c r="NEK197" s="113"/>
      <c r="NEL197" s="113"/>
      <c r="NEM197" s="113"/>
      <c r="NEN197" s="113"/>
      <c r="NEO197" s="113"/>
      <c r="NEP197" s="113"/>
      <c r="NEQ197" s="113"/>
      <c r="NER197" s="113"/>
      <c r="NES197" s="113"/>
      <c r="NET197" s="113"/>
      <c r="NEU197" s="113"/>
      <c r="NEV197" s="113"/>
      <c r="NEW197" s="113"/>
      <c r="NEX197" s="113"/>
      <c r="NEY197" s="113"/>
      <c r="NEZ197" s="113"/>
      <c r="NFA197" s="113"/>
      <c r="NFB197" s="113"/>
      <c r="NFC197" s="113"/>
      <c r="NFD197" s="113"/>
      <c r="NFE197" s="113"/>
      <c r="NFF197" s="113"/>
      <c r="NFG197" s="113"/>
      <c r="NFH197" s="113"/>
      <c r="NFI197" s="113"/>
      <c r="NFJ197" s="113"/>
      <c r="NFK197" s="113"/>
      <c r="NFL197" s="113"/>
      <c r="NFM197" s="113"/>
      <c r="NFN197" s="113"/>
      <c r="NFO197" s="113"/>
      <c r="NFP197" s="113"/>
      <c r="NFQ197" s="113"/>
      <c r="NFR197" s="113"/>
      <c r="NFS197" s="113"/>
      <c r="NFT197" s="113"/>
      <c r="NFU197" s="113"/>
      <c r="NFV197" s="113"/>
      <c r="NFW197" s="113"/>
      <c r="NFX197" s="113"/>
      <c r="NFY197" s="113"/>
      <c r="NFZ197" s="113"/>
      <c r="NGA197" s="113"/>
      <c r="NGB197" s="113"/>
      <c r="NGC197" s="113"/>
      <c r="NGD197" s="113"/>
      <c r="NGE197" s="113"/>
      <c r="NGF197" s="113"/>
      <c r="NGG197" s="113"/>
      <c r="NGH197" s="113"/>
      <c r="NGI197" s="113"/>
      <c r="NGJ197" s="113"/>
      <c r="NGK197" s="113"/>
      <c r="NGL197" s="113"/>
      <c r="NGM197" s="113"/>
      <c r="NGN197" s="113"/>
      <c r="NGO197" s="113"/>
      <c r="NGP197" s="113"/>
      <c r="NGQ197" s="113"/>
      <c r="NGR197" s="113"/>
      <c r="NGS197" s="113"/>
      <c r="NGT197" s="113"/>
      <c r="NGU197" s="113"/>
      <c r="NGV197" s="113"/>
      <c r="NGW197" s="113"/>
      <c r="NGX197" s="113"/>
      <c r="NGY197" s="113"/>
      <c r="NGZ197" s="113"/>
      <c r="NHA197" s="113"/>
      <c r="NHB197" s="113"/>
      <c r="NHC197" s="113"/>
      <c r="NHD197" s="113"/>
      <c r="NHE197" s="113"/>
      <c r="NHF197" s="113"/>
      <c r="NHG197" s="113"/>
      <c r="NHH197" s="113"/>
      <c r="NHI197" s="113"/>
      <c r="NHJ197" s="113"/>
      <c r="NHK197" s="113"/>
      <c r="NHL197" s="113"/>
      <c r="NHM197" s="113"/>
      <c r="NHN197" s="113"/>
      <c r="NHO197" s="113"/>
      <c r="NHP197" s="113"/>
      <c r="NHQ197" s="113"/>
      <c r="NHR197" s="113"/>
      <c r="NHS197" s="113"/>
      <c r="NHT197" s="113"/>
      <c r="NHU197" s="113"/>
      <c r="NHV197" s="113"/>
      <c r="NHW197" s="113"/>
      <c r="NHX197" s="113"/>
      <c r="NHY197" s="113"/>
      <c r="NHZ197" s="113"/>
      <c r="NIA197" s="113"/>
      <c r="NIB197" s="113"/>
      <c r="NIC197" s="113"/>
      <c r="NID197" s="113"/>
      <c r="NIE197" s="113"/>
      <c r="NIF197" s="113"/>
      <c r="NIG197" s="113"/>
      <c r="NIH197" s="113"/>
      <c r="NII197" s="113"/>
      <c r="NIJ197" s="113"/>
      <c r="NIK197" s="113"/>
      <c r="NIL197" s="113"/>
      <c r="NIM197" s="113"/>
      <c r="NIN197" s="113"/>
      <c r="NIO197" s="113"/>
      <c r="NIP197" s="113"/>
      <c r="NIQ197" s="113"/>
      <c r="NIR197" s="113"/>
      <c r="NIS197" s="113"/>
      <c r="NIT197" s="113"/>
      <c r="NIU197" s="113"/>
      <c r="NIV197" s="113"/>
      <c r="NIW197" s="113"/>
      <c r="NIX197" s="113"/>
      <c r="NIY197" s="113"/>
      <c r="NIZ197" s="113"/>
      <c r="NJA197" s="113"/>
      <c r="NJB197" s="113"/>
      <c r="NJC197" s="113"/>
      <c r="NJD197" s="113"/>
      <c r="NJE197" s="113"/>
      <c r="NJF197" s="113"/>
      <c r="NJG197" s="113"/>
      <c r="NJH197" s="113"/>
      <c r="NJI197" s="113"/>
      <c r="NJJ197" s="113"/>
      <c r="NJK197" s="113"/>
      <c r="NJL197" s="113"/>
      <c r="NJM197" s="113"/>
      <c r="NJN197" s="113"/>
      <c r="NJO197" s="113"/>
      <c r="NJP197" s="113"/>
      <c r="NJQ197" s="113"/>
      <c r="NJR197" s="113"/>
      <c r="NJS197" s="113"/>
      <c r="NJT197" s="113"/>
      <c r="NJU197" s="113"/>
      <c r="NJV197" s="113"/>
      <c r="NJW197" s="113"/>
      <c r="NJX197" s="113"/>
      <c r="NJY197" s="113"/>
      <c r="NJZ197" s="113"/>
      <c r="NKA197" s="113"/>
      <c r="NKB197" s="113"/>
      <c r="NKC197" s="113"/>
      <c r="NKD197" s="113"/>
      <c r="NKE197" s="113"/>
      <c r="NKF197" s="113"/>
      <c r="NKG197" s="113"/>
      <c r="NKH197" s="113"/>
      <c r="NKI197" s="113"/>
      <c r="NKJ197" s="113"/>
      <c r="NKK197" s="113"/>
      <c r="NKL197" s="113"/>
      <c r="NKM197" s="113"/>
      <c r="NKN197" s="113"/>
      <c r="NKO197" s="113"/>
      <c r="NKP197" s="113"/>
      <c r="NKQ197" s="113"/>
      <c r="NKR197" s="113"/>
      <c r="NKS197" s="113"/>
      <c r="NKT197" s="113"/>
      <c r="NKU197" s="113"/>
      <c r="NKV197" s="113"/>
      <c r="NKW197" s="113"/>
      <c r="NKX197" s="113"/>
      <c r="NKY197" s="113"/>
      <c r="NKZ197" s="113"/>
      <c r="NLA197" s="113"/>
      <c r="NLB197" s="113"/>
      <c r="NLC197" s="113"/>
      <c r="NLD197" s="113"/>
      <c r="NLE197" s="113"/>
      <c r="NLF197" s="113"/>
      <c r="NLG197" s="113"/>
      <c r="NLH197" s="113"/>
      <c r="NLI197" s="113"/>
      <c r="NLJ197" s="113"/>
      <c r="NLK197" s="113"/>
      <c r="NLL197" s="113"/>
      <c r="NLM197" s="113"/>
      <c r="NLN197" s="113"/>
      <c r="NLO197" s="113"/>
      <c r="NLP197" s="113"/>
      <c r="NLQ197" s="113"/>
      <c r="NLR197" s="113"/>
      <c r="NLS197" s="113"/>
      <c r="NLT197" s="113"/>
      <c r="NLU197" s="113"/>
      <c r="NLV197" s="113"/>
      <c r="NLW197" s="113"/>
      <c r="NLX197" s="113"/>
      <c r="NLY197" s="113"/>
      <c r="NLZ197" s="113"/>
      <c r="NMA197" s="113"/>
      <c r="NMB197" s="113"/>
      <c r="NMC197" s="113"/>
      <c r="NMD197" s="113"/>
      <c r="NME197" s="113"/>
      <c r="NMF197" s="113"/>
      <c r="NMG197" s="113"/>
      <c r="NMH197" s="113"/>
      <c r="NMI197" s="113"/>
      <c r="NMJ197" s="113"/>
      <c r="NMK197" s="113"/>
      <c r="NML197" s="113"/>
      <c r="NMM197" s="113"/>
      <c r="NMN197" s="113"/>
      <c r="NMO197" s="113"/>
      <c r="NMP197" s="113"/>
      <c r="NMQ197" s="113"/>
      <c r="NMR197" s="113"/>
      <c r="NMS197" s="113"/>
      <c r="NMT197" s="113"/>
      <c r="NMU197" s="113"/>
      <c r="NMV197" s="113"/>
      <c r="NMW197" s="113"/>
      <c r="NMX197" s="113"/>
      <c r="NMY197" s="113"/>
      <c r="NMZ197" s="113"/>
      <c r="NNA197" s="113"/>
      <c r="NNB197" s="113"/>
      <c r="NNC197" s="113"/>
      <c r="NND197" s="113"/>
      <c r="NNE197" s="113"/>
      <c r="NNF197" s="113"/>
      <c r="NNG197" s="113"/>
      <c r="NNH197" s="113"/>
      <c r="NNI197" s="113"/>
      <c r="NNJ197" s="113"/>
      <c r="NNK197" s="113"/>
      <c r="NNL197" s="113"/>
      <c r="NNM197" s="113"/>
      <c r="NNN197" s="113"/>
      <c r="NNO197" s="113"/>
      <c r="NNP197" s="113"/>
      <c r="NNQ197" s="113"/>
      <c r="NNR197" s="113"/>
      <c r="NNS197" s="113"/>
      <c r="NNT197" s="113"/>
      <c r="NNU197" s="113"/>
      <c r="NNV197" s="113"/>
      <c r="NNW197" s="113"/>
      <c r="NNX197" s="113"/>
      <c r="NNY197" s="113"/>
      <c r="NNZ197" s="113"/>
      <c r="NOA197" s="113"/>
      <c r="NOB197" s="113"/>
      <c r="NOC197" s="113"/>
      <c r="NOD197" s="113"/>
      <c r="NOE197" s="113"/>
      <c r="NOF197" s="113"/>
      <c r="NOG197" s="113"/>
      <c r="NOH197" s="113"/>
      <c r="NOI197" s="113"/>
      <c r="NOJ197" s="113"/>
      <c r="NOK197" s="113"/>
      <c r="NOL197" s="113"/>
      <c r="NOM197" s="113"/>
      <c r="NON197" s="113"/>
      <c r="NOO197" s="113"/>
      <c r="NOP197" s="113"/>
      <c r="NOQ197" s="113"/>
      <c r="NOR197" s="113"/>
      <c r="NOS197" s="113"/>
      <c r="NOT197" s="113"/>
      <c r="NOU197" s="113"/>
      <c r="NOV197" s="113"/>
      <c r="NOW197" s="113"/>
      <c r="NOX197" s="113"/>
      <c r="NOY197" s="113"/>
      <c r="NOZ197" s="113"/>
      <c r="NPA197" s="113"/>
      <c r="NPB197" s="113"/>
      <c r="NPC197" s="113"/>
      <c r="NPD197" s="113"/>
      <c r="NPE197" s="113"/>
      <c r="NPF197" s="113"/>
      <c r="NPG197" s="113"/>
      <c r="NPH197" s="113"/>
      <c r="NPI197" s="113"/>
      <c r="NPJ197" s="113"/>
      <c r="NPK197" s="113"/>
      <c r="NPL197" s="113"/>
      <c r="NPM197" s="113"/>
      <c r="NPN197" s="113"/>
      <c r="NPO197" s="113"/>
      <c r="NPP197" s="113"/>
      <c r="NPQ197" s="113"/>
      <c r="NPR197" s="113"/>
      <c r="NPS197" s="113"/>
      <c r="NPT197" s="113"/>
      <c r="NPU197" s="113"/>
      <c r="NPV197" s="113"/>
      <c r="NPW197" s="113"/>
      <c r="NPX197" s="113"/>
      <c r="NPY197" s="113"/>
      <c r="NPZ197" s="113"/>
      <c r="NQA197" s="113"/>
      <c r="NQB197" s="113"/>
      <c r="NQC197" s="113"/>
      <c r="NQD197" s="113"/>
      <c r="NQE197" s="113"/>
      <c r="NQF197" s="113"/>
      <c r="NQG197" s="113"/>
      <c r="NQH197" s="113"/>
      <c r="NQI197" s="113"/>
      <c r="NQJ197" s="113"/>
      <c r="NQK197" s="113"/>
      <c r="NQL197" s="113"/>
      <c r="NQM197" s="113"/>
      <c r="NQN197" s="113"/>
      <c r="NQO197" s="113"/>
      <c r="NQP197" s="113"/>
      <c r="NQQ197" s="113"/>
      <c r="NQR197" s="113"/>
      <c r="NQS197" s="113"/>
      <c r="NQT197" s="113"/>
      <c r="NQU197" s="113"/>
      <c r="NQV197" s="113"/>
      <c r="NQW197" s="113"/>
      <c r="NQX197" s="113"/>
      <c r="NQY197" s="113"/>
      <c r="NQZ197" s="113"/>
      <c r="NRA197" s="113"/>
      <c r="NRB197" s="113"/>
      <c r="NRC197" s="113"/>
      <c r="NRD197" s="113"/>
      <c r="NRE197" s="113"/>
      <c r="NRF197" s="113"/>
      <c r="NRG197" s="113"/>
      <c r="NRH197" s="113"/>
      <c r="NRI197" s="113"/>
      <c r="NRJ197" s="113"/>
      <c r="NRK197" s="113"/>
      <c r="NRL197" s="113"/>
      <c r="NRM197" s="113"/>
      <c r="NRN197" s="113"/>
      <c r="NRO197" s="113"/>
      <c r="NRP197" s="113"/>
      <c r="NRQ197" s="113"/>
      <c r="NRR197" s="113"/>
      <c r="NRS197" s="113"/>
      <c r="NRT197" s="113"/>
      <c r="NRU197" s="113"/>
      <c r="NRV197" s="113"/>
      <c r="NRW197" s="113"/>
      <c r="NRX197" s="113"/>
      <c r="NRY197" s="113"/>
      <c r="NRZ197" s="113"/>
      <c r="NSA197" s="113"/>
      <c r="NSB197" s="113"/>
      <c r="NSC197" s="113"/>
      <c r="NSD197" s="113"/>
      <c r="NSE197" s="113"/>
      <c r="NSF197" s="113"/>
      <c r="NSG197" s="113"/>
      <c r="NSH197" s="113"/>
      <c r="NSI197" s="113"/>
      <c r="NSJ197" s="113"/>
      <c r="NSK197" s="113"/>
      <c r="NSL197" s="113"/>
      <c r="NSM197" s="113"/>
      <c r="NSN197" s="113"/>
      <c r="NSO197" s="113"/>
      <c r="NSP197" s="113"/>
      <c r="NSQ197" s="113"/>
      <c r="NSR197" s="113"/>
      <c r="NSS197" s="113"/>
      <c r="NST197" s="113"/>
      <c r="NSU197" s="113"/>
      <c r="NSV197" s="113"/>
      <c r="NSW197" s="113"/>
      <c r="NSX197" s="113"/>
      <c r="NSY197" s="113"/>
      <c r="NSZ197" s="113"/>
      <c r="NTA197" s="113"/>
      <c r="NTB197" s="113"/>
      <c r="NTC197" s="113"/>
      <c r="NTD197" s="113"/>
      <c r="NTE197" s="113"/>
      <c r="NTF197" s="113"/>
      <c r="NTG197" s="113"/>
      <c r="NTH197" s="113"/>
      <c r="NTI197" s="113"/>
      <c r="NTJ197" s="113"/>
      <c r="NTK197" s="113"/>
      <c r="NTL197" s="113"/>
      <c r="NTM197" s="113"/>
      <c r="NTN197" s="113"/>
      <c r="NTO197" s="113"/>
      <c r="NTP197" s="113"/>
      <c r="NTQ197" s="113"/>
      <c r="NTR197" s="113"/>
      <c r="NTS197" s="113"/>
      <c r="NTT197" s="113"/>
      <c r="NTU197" s="113"/>
      <c r="NTV197" s="113"/>
      <c r="NTW197" s="113"/>
      <c r="NTX197" s="113"/>
      <c r="NTY197" s="113"/>
      <c r="NTZ197" s="113"/>
      <c r="NUA197" s="113"/>
      <c r="NUB197" s="113"/>
      <c r="NUC197" s="113"/>
      <c r="NUD197" s="113"/>
      <c r="NUE197" s="113"/>
      <c r="NUF197" s="113"/>
      <c r="NUG197" s="113"/>
      <c r="NUH197" s="113"/>
      <c r="NUI197" s="113"/>
      <c r="NUJ197" s="113"/>
      <c r="NUK197" s="113"/>
      <c r="NUL197" s="113"/>
      <c r="NUM197" s="113"/>
      <c r="NUN197" s="113"/>
      <c r="NUO197" s="113"/>
      <c r="NUP197" s="113"/>
      <c r="NUQ197" s="113"/>
      <c r="NUR197" s="113"/>
      <c r="NUS197" s="113"/>
      <c r="NUT197" s="113"/>
      <c r="NUU197" s="113"/>
      <c r="NUV197" s="113"/>
      <c r="NUW197" s="113"/>
      <c r="NUX197" s="113"/>
      <c r="NUY197" s="113"/>
      <c r="NUZ197" s="113"/>
      <c r="NVA197" s="113"/>
      <c r="NVB197" s="113"/>
      <c r="NVC197" s="113"/>
      <c r="NVD197" s="113"/>
      <c r="NVE197" s="113"/>
      <c r="NVF197" s="113"/>
      <c r="NVG197" s="113"/>
      <c r="NVH197" s="113"/>
      <c r="NVI197" s="113"/>
      <c r="NVJ197" s="113"/>
      <c r="NVK197" s="113"/>
      <c r="NVL197" s="113"/>
      <c r="NVM197" s="113"/>
      <c r="NVN197" s="113"/>
      <c r="NVO197" s="113"/>
      <c r="NVP197" s="113"/>
      <c r="NVQ197" s="113"/>
      <c r="NVR197" s="113"/>
      <c r="NVS197" s="113"/>
      <c r="NVT197" s="113"/>
      <c r="NVU197" s="113"/>
      <c r="NVV197" s="113"/>
      <c r="NVW197" s="113"/>
      <c r="NVX197" s="113"/>
      <c r="NVY197" s="113"/>
      <c r="NVZ197" s="113"/>
      <c r="NWA197" s="113"/>
      <c r="NWB197" s="113"/>
      <c r="NWC197" s="113"/>
      <c r="NWD197" s="113"/>
      <c r="NWE197" s="113"/>
      <c r="NWF197" s="113"/>
      <c r="NWG197" s="113"/>
      <c r="NWH197" s="113"/>
      <c r="NWI197" s="113"/>
      <c r="NWJ197" s="113"/>
      <c r="NWK197" s="113"/>
      <c r="NWL197" s="113"/>
      <c r="NWM197" s="113"/>
      <c r="NWN197" s="113"/>
      <c r="NWO197" s="113"/>
      <c r="NWP197" s="113"/>
      <c r="NWQ197" s="113"/>
      <c r="NWR197" s="113"/>
      <c r="NWS197" s="113"/>
      <c r="NWT197" s="113"/>
      <c r="NWU197" s="113"/>
      <c r="NWV197" s="113"/>
      <c r="NWW197" s="113"/>
      <c r="NWX197" s="113"/>
      <c r="NWY197" s="113"/>
      <c r="NWZ197" s="113"/>
      <c r="NXA197" s="113"/>
      <c r="NXB197" s="113"/>
      <c r="NXC197" s="113"/>
      <c r="NXD197" s="113"/>
      <c r="NXE197" s="113"/>
      <c r="NXF197" s="113"/>
      <c r="NXG197" s="113"/>
      <c r="NXH197" s="113"/>
      <c r="NXI197" s="113"/>
      <c r="NXJ197" s="113"/>
      <c r="NXK197" s="113"/>
      <c r="NXL197" s="113"/>
      <c r="NXM197" s="113"/>
      <c r="NXN197" s="113"/>
      <c r="NXO197" s="113"/>
      <c r="NXP197" s="113"/>
      <c r="NXQ197" s="113"/>
      <c r="NXR197" s="113"/>
      <c r="NXS197" s="113"/>
      <c r="NXT197" s="113"/>
      <c r="NXU197" s="113"/>
      <c r="NXV197" s="113"/>
      <c r="NXW197" s="113"/>
      <c r="NXX197" s="113"/>
      <c r="NXY197" s="113"/>
      <c r="NXZ197" s="113"/>
      <c r="NYA197" s="113"/>
      <c r="NYB197" s="113"/>
      <c r="NYC197" s="113"/>
      <c r="NYD197" s="113"/>
      <c r="NYE197" s="113"/>
      <c r="NYF197" s="113"/>
      <c r="NYG197" s="113"/>
      <c r="NYH197" s="113"/>
      <c r="NYI197" s="113"/>
      <c r="NYJ197" s="113"/>
      <c r="NYK197" s="113"/>
      <c r="NYL197" s="113"/>
      <c r="NYM197" s="113"/>
      <c r="NYN197" s="113"/>
      <c r="NYO197" s="113"/>
      <c r="NYP197" s="113"/>
      <c r="NYQ197" s="113"/>
      <c r="NYR197" s="113"/>
      <c r="NYS197" s="113"/>
      <c r="NYT197" s="113"/>
      <c r="NYU197" s="113"/>
      <c r="NYV197" s="113"/>
      <c r="NYW197" s="113"/>
      <c r="NYX197" s="113"/>
      <c r="NYY197" s="113"/>
      <c r="NYZ197" s="113"/>
      <c r="NZA197" s="113"/>
      <c r="NZB197" s="113"/>
      <c r="NZC197" s="113"/>
      <c r="NZD197" s="113"/>
      <c r="NZE197" s="113"/>
      <c r="NZF197" s="113"/>
      <c r="NZG197" s="113"/>
      <c r="NZH197" s="113"/>
      <c r="NZI197" s="113"/>
      <c r="NZJ197" s="113"/>
      <c r="NZK197" s="113"/>
      <c r="NZL197" s="113"/>
      <c r="NZM197" s="113"/>
      <c r="NZN197" s="113"/>
      <c r="NZO197" s="113"/>
      <c r="NZP197" s="113"/>
      <c r="NZQ197" s="113"/>
      <c r="NZR197" s="113"/>
      <c r="NZS197" s="113"/>
      <c r="NZT197" s="113"/>
      <c r="NZU197" s="113"/>
      <c r="NZV197" s="113"/>
      <c r="NZW197" s="113"/>
      <c r="NZX197" s="113"/>
      <c r="NZY197" s="113"/>
      <c r="NZZ197" s="113"/>
      <c r="OAA197" s="113"/>
      <c r="OAB197" s="113"/>
      <c r="OAC197" s="113"/>
      <c r="OAD197" s="113"/>
      <c r="OAE197" s="113"/>
      <c r="OAF197" s="113"/>
      <c r="OAG197" s="113"/>
      <c r="OAH197" s="113"/>
      <c r="OAI197" s="113"/>
      <c r="OAJ197" s="113"/>
      <c r="OAK197" s="113"/>
      <c r="OAL197" s="113"/>
      <c r="OAM197" s="113"/>
      <c r="OAN197" s="113"/>
      <c r="OAO197" s="113"/>
      <c r="OAP197" s="113"/>
      <c r="OAQ197" s="113"/>
      <c r="OAR197" s="113"/>
      <c r="OAS197" s="113"/>
      <c r="OAT197" s="113"/>
      <c r="OAU197" s="113"/>
      <c r="OAV197" s="113"/>
      <c r="OAW197" s="113"/>
      <c r="OAX197" s="113"/>
      <c r="OAY197" s="113"/>
      <c r="OAZ197" s="113"/>
      <c r="OBA197" s="113"/>
      <c r="OBB197" s="113"/>
      <c r="OBC197" s="113"/>
      <c r="OBD197" s="113"/>
      <c r="OBE197" s="113"/>
      <c r="OBF197" s="113"/>
      <c r="OBG197" s="113"/>
      <c r="OBH197" s="113"/>
      <c r="OBI197" s="113"/>
      <c r="OBJ197" s="113"/>
      <c r="OBK197" s="113"/>
      <c r="OBL197" s="113"/>
      <c r="OBM197" s="113"/>
      <c r="OBN197" s="113"/>
      <c r="OBO197" s="113"/>
      <c r="OBP197" s="113"/>
      <c r="OBQ197" s="113"/>
      <c r="OBR197" s="113"/>
      <c r="OBS197" s="113"/>
      <c r="OBT197" s="113"/>
      <c r="OBU197" s="113"/>
      <c r="OBV197" s="113"/>
      <c r="OBW197" s="113"/>
      <c r="OBX197" s="113"/>
      <c r="OBY197" s="113"/>
      <c r="OBZ197" s="113"/>
      <c r="OCA197" s="113"/>
      <c r="OCB197" s="113"/>
      <c r="OCC197" s="113"/>
      <c r="OCD197" s="113"/>
      <c r="OCE197" s="113"/>
      <c r="OCF197" s="113"/>
      <c r="OCG197" s="113"/>
      <c r="OCH197" s="113"/>
      <c r="OCI197" s="113"/>
      <c r="OCJ197" s="113"/>
      <c r="OCK197" s="113"/>
      <c r="OCL197" s="113"/>
      <c r="OCM197" s="113"/>
      <c r="OCN197" s="113"/>
      <c r="OCO197" s="113"/>
      <c r="OCP197" s="113"/>
      <c r="OCQ197" s="113"/>
      <c r="OCR197" s="113"/>
      <c r="OCS197" s="113"/>
      <c r="OCT197" s="113"/>
      <c r="OCU197" s="113"/>
      <c r="OCV197" s="113"/>
      <c r="OCW197" s="113"/>
      <c r="OCX197" s="113"/>
      <c r="OCY197" s="113"/>
      <c r="OCZ197" s="113"/>
      <c r="ODA197" s="113"/>
      <c r="ODB197" s="113"/>
      <c r="ODC197" s="113"/>
      <c r="ODD197" s="113"/>
      <c r="ODE197" s="113"/>
      <c r="ODF197" s="113"/>
      <c r="ODG197" s="113"/>
      <c r="ODH197" s="113"/>
      <c r="ODI197" s="113"/>
      <c r="ODJ197" s="113"/>
      <c r="ODK197" s="113"/>
      <c r="ODL197" s="113"/>
      <c r="ODM197" s="113"/>
      <c r="ODN197" s="113"/>
      <c r="ODO197" s="113"/>
      <c r="ODP197" s="113"/>
      <c r="ODQ197" s="113"/>
      <c r="ODR197" s="113"/>
      <c r="ODS197" s="113"/>
      <c r="ODT197" s="113"/>
      <c r="ODU197" s="113"/>
      <c r="ODV197" s="113"/>
      <c r="ODW197" s="113"/>
      <c r="ODX197" s="113"/>
      <c r="ODY197" s="113"/>
      <c r="ODZ197" s="113"/>
      <c r="OEA197" s="113"/>
      <c r="OEB197" s="113"/>
      <c r="OEC197" s="113"/>
      <c r="OED197" s="113"/>
      <c r="OEE197" s="113"/>
      <c r="OEF197" s="113"/>
      <c r="OEG197" s="113"/>
      <c r="OEH197" s="113"/>
      <c r="OEI197" s="113"/>
      <c r="OEJ197" s="113"/>
      <c r="OEK197" s="113"/>
      <c r="OEL197" s="113"/>
      <c r="OEM197" s="113"/>
      <c r="OEN197" s="113"/>
      <c r="OEO197" s="113"/>
      <c r="OEP197" s="113"/>
      <c r="OEQ197" s="113"/>
      <c r="OER197" s="113"/>
      <c r="OES197" s="113"/>
      <c r="OET197" s="113"/>
      <c r="OEU197" s="113"/>
      <c r="OEV197" s="113"/>
      <c r="OEW197" s="113"/>
      <c r="OEX197" s="113"/>
      <c r="OEY197" s="113"/>
      <c r="OEZ197" s="113"/>
      <c r="OFA197" s="113"/>
      <c r="OFB197" s="113"/>
      <c r="OFC197" s="113"/>
      <c r="OFD197" s="113"/>
      <c r="OFE197" s="113"/>
      <c r="OFF197" s="113"/>
      <c r="OFG197" s="113"/>
      <c r="OFH197" s="113"/>
      <c r="OFI197" s="113"/>
      <c r="OFJ197" s="113"/>
      <c r="OFK197" s="113"/>
      <c r="OFL197" s="113"/>
      <c r="OFM197" s="113"/>
      <c r="OFN197" s="113"/>
      <c r="OFO197" s="113"/>
      <c r="OFP197" s="113"/>
      <c r="OFQ197" s="113"/>
      <c r="OFR197" s="113"/>
      <c r="OFS197" s="113"/>
      <c r="OFT197" s="113"/>
      <c r="OFU197" s="113"/>
      <c r="OFV197" s="113"/>
      <c r="OFW197" s="113"/>
      <c r="OFX197" s="113"/>
      <c r="OFY197" s="113"/>
      <c r="OFZ197" s="113"/>
      <c r="OGA197" s="113"/>
      <c r="OGB197" s="113"/>
      <c r="OGC197" s="113"/>
      <c r="OGD197" s="113"/>
      <c r="OGE197" s="113"/>
      <c r="OGF197" s="113"/>
      <c r="OGG197" s="113"/>
      <c r="OGH197" s="113"/>
      <c r="OGI197" s="113"/>
      <c r="OGJ197" s="113"/>
      <c r="OGK197" s="113"/>
      <c r="OGL197" s="113"/>
      <c r="OGM197" s="113"/>
      <c r="OGN197" s="113"/>
      <c r="OGO197" s="113"/>
      <c r="OGP197" s="113"/>
      <c r="OGQ197" s="113"/>
      <c r="OGR197" s="113"/>
      <c r="OGS197" s="113"/>
      <c r="OGT197" s="113"/>
      <c r="OGU197" s="113"/>
      <c r="OGV197" s="113"/>
      <c r="OGW197" s="113"/>
      <c r="OGX197" s="113"/>
      <c r="OGY197" s="113"/>
      <c r="OGZ197" s="113"/>
      <c r="OHA197" s="113"/>
      <c r="OHB197" s="113"/>
      <c r="OHC197" s="113"/>
      <c r="OHD197" s="113"/>
      <c r="OHE197" s="113"/>
      <c r="OHF197" s="113"/>
      <c r="OHG197" s="113"/>
      <c r="OHH197" s="113"/>
      <c r="OHI197" s="113"/>
      <c r="OHJ197" s="113"/>
      <c r="OHK197" s="113"/>
      <c r="OHL197" s="113"/>
      <c r="OHM197" s="113"/>
      <c r="OHN197" s="113"/>
      <c r="OHO197" s="113"/>
      <c r="OHP197" s="113"/>
      <c r="OHQ197" s="113"/>
      <c r="OHR197" s="113"/>
      <c r="OHS197" s="113"/>
      <c r="OHT197" s="113"/>
      <c r="OHU197" s="113"/>
      <c r="OHV197" s="113"/>
      <c r="OHW197" s="113"/>
      <c r="OHX197" s="113"/>
      <c r="OHY197" s="113"/>
      <c r="OHZ197" s="113"/>
      <c r="OIA197" s="113"/>
      <c r="OIB197" s="113"/>
      <c r="OIC197" s="113"/>
      <c r="OID197" s="113"/>
      <c r="OIE197" s="113"/>
      <c r="OIF197" s="113"/>
      <c r="OIG197" s="113"/>
      <c r="OIH197" s="113"/>
      <c r="OII197" s="113"/>
      <c r="OIJ197" s="113"/>
      <c r="OIK197" s="113"/>
      <c r="OIL197" s="113"/>
      <c r="OIM197" s="113"/>
      <c r="OIN197" s="113"/>
      <c r="OIO197" s="113"/>
      <c r="OIP197" s="113"/>
      <c r="OIQ197" s="113"/>
      <c r="OIR197" s="113"/>
      <c r="OIS197" s="113"/>
      <c r="OIT197" s="113"/>
      <c r="OIU197" s="113"/>
      <c r="OIV197" s="113"/>
      <c r="OIW197" s="113"/>
      <c r="OIX197" s="113"/>
      <c r="OIY197" s="113"/>
      <c r="OIZ197" s="113"/>
      <c r="OJA197" s="113"/>
      <c r="OJB197" s="113"/>
      <c r="OJC197" s="113"/>
      <c r="OJD197" s="113"/>
      <c r="OJE197" s="113"/>
      <c r="OJF197" s="113"/>
      <c r="OJG197" s="113"/>
      <c r="OJH197" s="113"/>
      <c r="OJI197" s="113"/>
      <c r="OJJ197" s="113"/>
      <c r="OJK197" s="113"/>
      <c r="OJL197" s="113"/>
      <c r="OJM197" s="113"/>
      <c r="OJN197" s="113"/>
      <c r="OJO197" s="113"/>
      <c r="OJP197" s="113"/>
      <c r="OJQ197" s="113"/>
      <c r="OJR197" s="113"/>
      <c r="OJS197" s="113"/>
      <c r="OJT197" s="113"/>
      <c r="OJU197" s="113"/>
      <c r="OJV197" s="113"/>
      <c r="OJW197" s="113"/>
      <c r="OJX197" s="113"/>
      <c r="OJY197" s="113"/>
      <c r="OJZ197" s="113"/>
      <c r="OKA197" s="113"/>
      <c r="OKB197" s="113"/>
      <c r="OKC197" s="113"/>
      <c r="OKD197" s="113"/>
      <c r="OKE197" s="113"/>
      <c r="OKF197" s="113"/>
      <c r="OKG197" s="113"/>
      <c r="OKH197" s="113"/>
      <c r="OKI197" s="113"/>
      <c r="OKJ197" s="113"/>
      <c r="OKK197" s="113"/>
      <c r="OKL197" s="113"/>
      <c r="OKM197" s="113"/>
      <c r="OKN197" s="113"/>
      <c r="OKO197" s="113"/>
      <c r="OKP197" s="113"/>
      <c r="OKQ197" s="113"/>
      <c r="OKR197" s="113"/>
      <c r="OKS197" s="113"/>
      <c r="OKT197" s="113"/>
      <c r="OKU197" s="113"/>
      <c r="OKV197" s="113"/>
      <c r="OKW197" s="113"/>
      <c r="OKX197" s="113"/>
      <c r="OKY197" s="113"/>
      <c r="OKZ197" s="113"/>
      <c r="OLA197" s="113"/>
      <c r="OLB197" s="113"/>
      <c r="OLC197" s="113"/>
      <c r="OLD197" s="113"/>
      <c r="OLE197" s="113"/>
      <c r="OLF197" s="113"/>
      <c r="OLG197" s="113"/>
      <c r="OLH197" s="113"/>
      <c r="OLI197" s="113"/>
      <c r="OLJ197" s="113"/>
      <c r="OLK197" s="113"/>
      <c r="OLL197" s="113"/>
      <c r="OLM197" s="113"/>
      <c r="OLN197" s="113"/>
      <c r="OLO197" s="113"/>
      <c r="OLP197" s="113"/>
      <c r="OLQ197" s="113"/>
      <c r="OLR197" s="113"/>
      <c r="OLS197" s="113"/>
      <c r="OLT197" s="113"/>
      <c r="OLU197" s="113"/>
      <c r="OLV197" s="113"/>
      <c r="OLW197" s="113"/>
      <c r="OLX197" s="113"/>
      <c r="OLY197" s="113"/>
      <c r="OLZ197" s="113"/>
      <c r="OMA197" s="113"/>
      <c r="OMB197" s="113"/>
      <c r="OMC197" s="113"/>
      <c r="OMD197" s="113"/>
      <c r="OME197" s="113"/>
      <c r="OMF197" s="113"/>
      <c r="OMG197" s="113"/>
      <c r="OMH197" s="113"/>
      <c r="OMI197" s="113"/>
      <c r="OMJ197" s="113"/>
      <c r="OMK197" s="113"/>
      <c r="OML197" s="113"/>
      <c r="OMM197" s="113"/>
      <c r="OMN197" s="113"/>
      <c r="OMO197" s="113"/>
      <c r="OMP197" s="113"/>
      <c r="OMQ197" s="113"/>
      <c r="OMR197" s="113"/>
      <c r="OMS197" s="113"/>
      <c r="OMT197" s="113"/>
      <c r="OMU197" s="113"/>
      <c r="OMV197" s="113"/>
      <c r="OMW197" s="113"/>
      <c r="OMX197" s="113"/>
      <c r="OMY197" s="113"/>
      <c r="OMZ197" s="113"/>
      <c r="ONA197" s="113"/>
      <c r="ONB197" s="113"/>
      <c r="ONC197" s="113"/>
      <c r="OND197" s="113"/>
      <c r="ONE197" s="113"/>
      <c r="ONF197" s="113"/>
      <c r="ONG197" s="113"/>
      <c r="ONH197" s="113"/>
      <c r="ONI197" s="113"/>
      <c r="ONJ197" s="113"/>
      <c r="ONK197" s="113"/>
      <c r="ONL197" s="113"/>
      <c r="ONM197" s="113"/>
      <c r="ONN197" s="113"/>
      <c r="ONO197" s="113"/>
      <c r="ONP197" s="113"/>
      <c r="ONQ197" s="113"/>
      <c r="ONR197" s="113"/>
      <c r="ONS197" s="113"/>
      <c r="ONT197" s="113"/>
      <c r="ONU197" s="113"/>
      <c r="ONV197" s="113"/>
      <c r="ONW197" s="113"/>
      <c r="ONX197" s="113"/>
      <c r="ONY197" s="113"/>
      <c r="ONZ197" s="113"/>
      <c r="OOA197" s="113"/>
      <c r="OOB197" s="113"/>
      <c r="OOC197" s="113"/>
      <c r="OOD197" s="113"/>
      <c r="OOE197" s="113"/>
      <c r="OOF197" s="113"/>
      <c r="OOG197" s="113"/>
      <c r="OOH197" s="113"/>
      <c r="OOI197" s="113"/>
      <c r="OOJ197" s="113"/>
      <c r="OOK197" s="113"/>
      <c r="OOL197" s="113"/>
      <c r="OOM197" s="113"/>
      <c r="OON197" s="113"/>
      <c r="OOO197" s="113"/>
      <c r="OOP197" s="113"/>
      <c r="OOQ197" s="113"/>
      <c r="OOR197" s="113"/>
      <c r="OOS197" s="113"/>
      <c r="OOT197" s="113"/>
      <c r="OOU197" s="113"/>
      <c r="OOV197" s="113"/>
      <c r="OOW197" s="113"/>
      <c r="OOX197" s="113"/>
      <c r="OOY197" s="113"/>
      <c r="OOZ197" s="113"/>
      <c r="OPA197" s="113"/>
      <c r="OPB197" s="113"/>
      <c r="OPC197" s="113"/>
      <c r="OPD197" s="113"/>
      <c r="OPE197" s="113"/>
      <c r="OPF197" s="113"/>
      <c r="OPG197" s="113"/>
      <c r="OPH197" s="113"/>
      <c r="OPI197" s="113"/>
      <c r="OPJ197" s="113"/>
      <c r="OPK197" s="113"/>
      <c r="OPL197" s="113"/>
      <c r="OPM197" s="113"/>
      <c r="OPN197" s="113"/>
      <c r="OPO197" s="113"/>
      <c r="OPP197" s="113"/>
      <c r="OPQ197" s="113"/>
      <c r="OPR197" s="113"/>
      <c r="OPS197" s="113"/>
      <c r="OPT197" s="113"/>
      <c r="OPU197" s="113"/>
      <c r="OPV197" s="113"/>
      <c r="OPW197" s="113"/>
      <c r="OPX197" s="113"/>
      <c r="OPY197" s="113"/>
      <c r="OPZ197" s="113"/>
      <c r="OQA197" s="113"/>
      <c r="OQB197" s="113"/>
      <c r="OQC197" s="113"/>
      <c r="OQD197" s="113"/>
      <c r="OQE197" s="113"/>
      <c r="OQF197" s="113"/>
      <c r="OQG197" s="113"/>
      <c r="OQH197" s="113"/>
      <c r="OQI197" s="113"/>
      <c r="OQJ197" s="113"/>
      <c r="OQK197" s="113"/>
      <c r="OQL197" s="113"/>
      <c r="OQM197" s="113"/>
      <c r="OQN197" s="113"/>
      <c r="OQO197" s="113"/>
      <c r="OQP197" s="113"/>
      <c r="OQQ197" s="113"/>
      <c r="OQR197" s="113"/>
      <c r="OQS197" s="113"/>
      <c r="OQT197" s="113"/>
      <c r="OQU197" s="113"/>
      <c r="OQV197" s="113"/>
      <c r="OQW197" s="113"/>
      <c r="OQX197" s="113"/>
      <c r="OQY197" s="113"/>
      <c r="OQZ197" s="113"/>
      <c r="ORA197" s="113"/>
      <c r="ORB197" s="113"/>
      <c r="ORC197" s="113"/>
      <c r="ORD197" s="113"/>
      <c r="ORE197" s="113"/>
      <c r="ORF197" s="113"/>
      <c r="ORG197" s="113"/>
      <c r="ORH197" s="113"/>
      <c r="ORI197" s="113"/>
      <c r="ORJ197" s="113"/>
      <c r="ORK197" s="113"/>
      <c r="ORL197" s="113"/>
      <c r="ORM197" s="113"/>
      <c r="ORN197" s="113"/>
      <c r="ORO197" s="113"/>
      <c r="ORP197" s="113"/>
      <c r="ORQ197" s="113"/>
      <c r="ORR197" s="113"/>
      <c r="ORS197" s="113"/>
      <c r="ORT197" s="113"/>
      <c r="ORU197" s="113"/>
      <c r="ORV197" s="113"/>
      <c r="ORW197" s="113"/>
      <c r="ORX197" s="113"/>
      <c r="ORY197" s="113"/>
      <c r="ORZ197" s="113"/>
      <c r="OSA197" s="113"/>
      <c r="OSB197" s="113"/>
      <c r="OSC197" s="113"/>
      <c r="OSD197" s="113"/>
      <c r="OSE197" s="113"/>
      <c r="OSF197" s="113"/>
      <c r="OSG197" s="113"/>
      <c r="OSH197" s="113"/>
      <c r="OSI197" s="113"/>
      <c r="OSJ197" s="113"/>
      <c r="OSK197" s="113"/>
      <c r="OSL197" s="113"/>
      <c r="OSM197" s="113"/>
      <c r="OSN197" s="113"/>
      <c r="OSO197" s="113"/>
      <c r="OSP197" s="113"/>
      <c r="OSQ197" s="113"/>
      <c r="OSR197" s="113"/>
      <c r="OSS197" s="113"/>
      <c r="OST197" s="113"/>
      <c r="OSU197" s="113"/>
      <c r="OSV197" s="113"/>
      <c r="OSW197" s="113"/>
      <c r="OSX197" s="113"/>
      <c r="OSY197" s="113"/>
      <c r="OSZ197" s="113"/>
      <c r="OTA197" s="113"/>
      <c r="OTB197" s="113"/>
      <c r="OTC197" s="113"/>
      <c r="OTD197" s="113"/>
      <c r="OTE197" s="113"/>
      <c r="OTF197" s="113"/>
      <c r="OTG197" s="113"/>
      <c r="OTH197" s="113"/>
      <c r="OTI197" s="113"/>
      <c r="OTJ197" s="113"/>
      <c r="OTK197" s="113"/>
      <c r="OTL197" s="113"/>
      <c r="OTM197" s="113"/>
      <c r="OTN197" s="113"/>
      <c r="OTO197" s="113"/>
      <c r="OTP197" s="113"/>
      <c r="OTQ197" s="113"/>
      <c r="OTR197" s="113"/>
      <c r="OTS197" s="113"/>
      <c r="OTT197" s="113"/>
      <c r="OTU197" s="113"/>
      <c r="OTV197" s="113"/>
      <c r="OTW197" s="113"/>
      <c r="OTX197" s="113"/>
      <c r="OTY197" s="113"/>
      <c r="OTZ197" s="113"/>
      <c r="OUA197" s="113"/>
      <c r="OUB197" s="113"/>
      <c r="OUC197" s="113"/>
      <c r="OUD197" s="113"/>
      <c r="OUE197" s="113"/>
      <c r="OUF197" s="113"/>
      <c r="OUG197" s="113"/>
      <c r="OUH197" s="113"/>
      <c r="OUI197" s="113"/>
      <c r="OUJ197" s="113"/>
      <c r="OUK197" s="113"/>
      <c r="OUL197" s="113"/>
      <c r="OUM197" s="113"/>
      <c r="OUN197" s="113"/>
      <c r="OUO197" s="113"/>
      <c r="OUP197" s="113"/>
      <c r="OUQ197" s="113"/>
      <c r="OUR197" s="113"/>
      <c r="OUS197" s="113"/>
      <c r="OUT197" s="113"/>
      <c r="OUU197" s="113"/>
      <c r="OUV197" s="113"/>
      <c r="OUW197" s="113"/>
      <c r="OUX197" s="113"/>
      <c r="OUY197" s="113"/>
      <c r="OUZ197" s="113"/>
      <c r="OVA197" s="113"/>
      <c r="OVB197" s="113"/>
      <c r="OVC197" s="113"/>
      <c r="OVD197" s="113"/>
      <c r="OVE197" s="113"/>
      <c r="OVF197" s="113"/>
      <c r="OVG197" s="113"/>
      <c r="OVH197" s="113"/>
      <c r="OVI197" s="113"/>
      <c r="OVJ197" s="113"/>
      <c r="OVK197" s="113"/>
      <c r="OVL197" s="113"/>
      <c r="OVM197" s="113"/>
      <c r="OVN197" s="113"/>
      <c r="OVO197" s="113"/>
      <c r="OVP197" s="113"/>
      <c r="OVQ197" s="113"/>
      <c r="OVR197" s="113"/>
      <c r="OVS197" s="113"/>
      <c r="OVT197" s="113"/>
      <c r="OVU197" s="113"/>
      <c r="OVV197" s="113"/>
      <c r="OVW197" s="113"/>
      <c r="OVX197" s="113"/>
      <c r="OVY197" s="113"/>
      <c r="OVZ197" s="113"/>
      <c r="OWA197" s="113"/>
      <c r="OWB197" s="113"/>
      <c r="OWC197" s="113"/>
      <c r="OWD197" s="113"/>
      <c r="OWE197" s="113"/>
      <c r="OWF197" s="113"/>
      <c r="OWG197" s="113"/>
      <c r="OWH197" s="113"/>
      <c r="OWI197" s="113"/>
      <c r="OWJ197" s="113"/>
      <c r="OWK197" s="113"/>
      <c r="OWL197" s="113"/>
      <c r="OWM197" s="113"/>
      <c r="OWN197" s="113"/>
      <c r="OWO197" s="113"/>
      <c r="OWP197" s="113"/>
      <c r="OWQ197" s="113"/>
      <c r="OWR197" s="113"/>
      <c r="OWS197" s="113"/>
      <c r="OWT197" s="113"/>
      <c r="OWU197" s="113"/>
      <c r="OWV197" s="113"/>
      <c r="OWW197" s="113"/>
      <c r="OWX197" s="113"/>
      <c r="OWY197" s="113"/>
      <c r="OWZ197" s="113"/>
      <c r="OXA197" s="113"/>
      <c r="OXB197" s="113"/>
      <c r="OXC197" s="113"/>
      <c r="OXD197" s="113"/>
      <c r="OXE197" s="113"/>
      <c r="OXF197" s="113"/>
      <c r="OXG197" s="113"/>
      <c r="OXH197" s="113"/>
      <c r="OXI197" s="113"/>
      <c r="OXJ197" s="113"/>
      <c r="OXK197" s="113"/>
      <c r="OXL197" s="113"/>
      <c r="OXM197" s="113"/>
      <c r="OXN197" s="113"/>
      <c r="OXO197" s="113"/>
      <c r="OXP197" s="113"/>
      <c r="OXQ197" s="113"/>
      <c r="OXR197" s="113"/>
      <c r="OXS197" s="113"/>
      <c r="OXT197" s="113"/>
      <c r="OXU197" s="113"/>
      <c r="OXV197" s="113"/>
      <c r="OXW197" s="113"/>
      <c r="OXX197" s="113"/>
      <c r="OXY197" s="113"/>
      <c r="OXZ197" s="113"/>
      <c r="OYA197" s="113"/>
      <c r="OYB197" s="113"/>
      <c r="OYC197" s="113"/>
      <c r="OYD197" s="113"/>
      <c r="OYE197" s="113"/>
      <c r="OYF197" s="113"/>
      <c r="OYG197" s="113"/>
      <c r="OYH197" s="113"/>
      <c r="OYI197" s="113"/>
      <c r="OYJ197" s="113"/>
      <c r="OYK197" s="113"/>
      <c r="OYL197" s="113"/>
      <c r="OYM197" s="113"/>
      <c r="OYN197" s="113"/>
      <c r="OYO197" s="113"/>
      <c r="OYP197" s="113"/>
      <c r="OYQ197" s="113"/>
      <c r="OYR197" s="113"/>
      <c r="OYS197" s="113"/>
      <c r="OYT197" s="113"/>
      <c r="OYU197" s="113"/>
      <c r="OYV197" s="113"/>
      <c r="OYW197" s="113"/>
      <c r="OYX197" s="113"/>
      <c r="OYY197" s="113"/>
      <c r="OYZ197" s="113"/>
      <c r="OZA197" s="113"/>
      <c r="OZB197" s="113"/>
      <c r="OZC197" s="113"/>
      <c r="OZD197" s="113"/>
      <c r="OZE197" s="113"/>
      <c r="OZF197" s="113"/>
      <c r="OZG197" s="113"/>
      <c r="OZH197" s="113"/>
      <c r="OZI197" s="113"/>
      <c r="OZJ197" s="113"/>
      <c r="OZK197" s="113"/>
      <c r="OZL197" s="113"/>
      <c r="OZM197" s="113"/>
      <c r="OZN197" s="113"/>
      <c r="OZO197" s="113"/>
      <c r="OZP197" s="113"/>
      <c r="OZQ197" s="113"/>
      <c r="OZR197" s="113"/>
      <c r="OZS197" s="113"/>
      <c r="OZT197" s="113"/>
      <c r="OZU197" s="113"/>
      <c r="OZV197" s="113"/>
      <c r="OZW197" s="113"/>
      <c r="OZX197" s="113"/>
      <c r="OZY197" s="113"/>
      <c r="OZZ197" s="113"/>
      <c r="PAA197" s="113"/>
      <c r="PAB197" s="113"/>
      <c r="PAC197" s="113"/>
      <c r="PAD197" s="113"/>
      <c r="PAE197" s="113"/>
      <c r="PAF197" s="113"/>
      <c r="PAG197" s="113"/>
      <c r="PAH197" s="113"/>
      <c r="PAI197" s="113"/>
      <c r="PAJ197" s="113"/>
      <c r="PAK197" s="113"/>
      <c r="PAL197" s="113"/>
      <c r="PAM197" s="113"/>
      <c r="PAN197" s="113"/>
      <c r="PAO197" s="113"/>
      <c r="PAP197" s="113"/>
      <c r="PAQ197" s="113"/>
      <c r="PAR197" s="113"/>
      <c r="PAS197" s="113"/>
      <c r="PAT197" s="113"/>
      <c r="PAU197" s="113"/>
      <c r="PAV197" s="113"/>
      <c r="PAW197" s="113"/>
      <c r="PAX197" s="113"/>
      <c r="PAY197" s="113"/>
      <c r="PAZ197" s="113"/>
      <c r="PBA197" s="113"/>
      <c r="PBB197" s="113"/>
      <c r="PBC197" s="113"/>
      <c r="PBD197" s="113"/>
      <c r="PBE197" s="113"/>
      <c r="PBF197" s="113"/>
      <c r="PBG197" s="113"/>
      <c r="PBH197" s="113"/>
      <c r="PBI197" s="113"/>
      <c r="PBJ197" s="113"/>
      <c r="PBK197" s="113"/>
      <c r="PBL197" s="113"/>
      <c r="PBM197" s="113"/>
      <c r="PBN197" s="113"/>
      <c r="PBO197" s="113"/>
      <c r="PBP197" s="113"/>
      <c r="PBQ197" s="113"/>
      <c r="PBR197" s="113"/>
      <c r="PBS197" s="113"/>
      <c r="PBT197" s="113"/>
      <c r="PBU197" s="113"/>
      <c r="PBV197" s="113"/>
      <c r="PBW197" s="113"/>
      <c r="PBX197" s="113"/>
      <c r="PBY197" s="113"/>
      <c r="PBZ197" s="113"/>
      <c r="PCA197" s="113"/>
      <c r="PCB197" s="113"/>
      <c r="PCC197" s="113"/>
      <c r="PCD197" s="113"/>
      <c r="PCE197" s="113"/>
      <c r="PCF197" s="113"/>
      <c r="PCG197" s="113"/>
      <c r="PCH197" s="113"/>
      <c r="PCI197" s="113"/>
      <c r="PCJ197" s="113"/>
      <c r="PCK197" s="113"/>
      <c r="PCL197" s="113"/>
      <c r="PCM197" s="113"/>
      <c r="PCN197" s="113"/>
      <c r="PCO197" s="113"/>
      <c r="PCP197" s="113"/>
      <c r="PCQ197" s="113"/>
      <c r="PCR197" s="113"/>
      <c r="PCS197" s="113"/>
      <c r="PCT197" s="113"/>
      <c r="PCU197" s="113"/>
      <c r="PCV197" s="113"/>
      <c r="PCW197" s="113"/>
      <c r="PCX197" s="113"/>
      <c r="PCY197" s="113"/>
      <c r="PCZ197" s="113"/>
      <c r="PDA197" s="113"/>
      <c r="PDB197" s="113"/>
      <c r="PDC197" s="113"/>
      <c r="PDD197" s="113"/>
      <c r="PDE197" s="113"/>
      <c r="PDF197" s="113"/>
      <c r="PDG197" s="113"/>
      <c r="PDH197" s="113"/>
      <c r="PDI197" s="113"/>
      <c r="PDJ197" s="113"/>
      <c r="PDK197" s="113"/>
      <c r="PDL197" s="113"/>
      <c r="PDM197" s="113"/>
      <c r="PDN197" s="113"/>
      <c r="PDO197" s="113"/>
      <c r="PDP197" s="113"/>
      <c r="PDQ197" s="113"/>
      <c r="PDR197" s="113"/>
      <c r="PDS197" s="113"/>
      <c r="PDT197" s="113"/>
      <c r="PDU197" s="113"/>
      <c r="PDV197" s="113"/>
      <c r="PDW197" s="113"/>
      <c r="PDX197" s="113"/>
      <c r="PDY197" s="113"/>
      <c r="PDZ197" s="113"/>
      <c r="PEA197" s="113"/>
      <c r="PEB197" s="113"/>
      <c r="PEC197" s="113"/>
      <c r="PED197" s="113"/>
      <c r="PEE197" s="113"/>
      <c r="PEF197" s="113"/>
      <c r="PEG197" s="113"/>
      <c r="PEH197" s="113"/>
      <c r="PEI197" s="113"/>
      <c r="PEJ197" s="113"/>
      <c r="PEK197" s="113"/>
      <c r="PEL197" s="113"/>
      <c r="PEM197" s="113"/>
      <c r="PEN197" s="113"/>
      <c r="PEO197" s="113"/>
      <c r="PEP197" s="113"/>
      <c r="PEQ197" s="113"/>
      <c r="PER197" s="113"/>
      <c r="PES197" s="113"/>
      <c r="PET197" s="113"/>
      <c r="PEU197" s="113"/>
      <c r="PEV197" s="113"/>
      <c r="PEW197" s="113"/>
      <c r="PEX197" s="113"/>
      <c r="PEY197" s="113"/>
      <c r="PEZ197" s="113"/>
      <c r="PFA197" s="113"/>
      <c r="PFB197" s="113"/>
      <c r="PFC197" s="113"/>
      <c r="PFD197" s="113"/>
      <c r="PFE197" s="113"/>
      <c r="PFF197" s="113"/>
      <c r="PFG197" s="113"/>
      <c r="PFH197" s="113"/>
      <c r="PFI197" s="113"/>
      <c r="PFJ197" s="113"/>
      <c r="PFK197" s="113"/>
      <c r="PFL197" s="113"/>
      <c r="PFM197" s="113"/>
      <c r="PFN197" s="113"/>
      <c r="PFO197" s="113"/>
      <c r="PFP197" s="113"/>
      <c r="PFQ197" s="113"/>
      <c r="PFR197" s="113"/>
      <c r="PFS197" s="113"/>
      <c r="PFT197" s="113"/>
      <c r="PFU197" s="113"/>
      <c r="PFV197" s="113"/>
      <c r="PFW197" s="113"/>
      <c r="PFX197" s="113"/>
      <c r="PFY197" s="113"/>
      <c r="PFZ197" s="113"/>
      <c r="PGA197" s="113"/>
      <c r="PGB197" s="113"/>
      <c r="PGC197" s="113"/>
      <c r="PGD197" s="113"/>
      <c r="PGE197" s="113"/>
      <c r="PGF197" s="113"/>
      <c r="PGG197" s="113"/>
      <c r="PGH197" s="113"/>
      <c r="PGI197" s="113"/>
      <c r="PGJ197" s="113"/>
      <c r="PGK197" s="113"/>
      <c r="PGL197" s="113"/>
      <c r="PGM197" s="113"/>
      <c r="PGN197" s="113"/>
      <c r="PGO197" s="113"/>
      <c r="PGP197" s="113"/>
      <c r="PGQ197" s="113"/>
      <c r="PGR197" s="113"/>
      <c r="PGS197" s="113"/>
      <c r="PGT197" s="113"/>
      <c r="PGU197" s="113"/>
      <c r="PGV197" s="113"/>
      <c r="PGW197" s="113"/>
      <c r="PGX197" s="113"/>
      <c r="PGY197" s="113"/>
      <c r="PGZ197" s="113"/>
      <c r="PHA197" s="113"/>
      <c r="PHB197" s="113"/>
      <c r="PHC197" s="113"/>
      <c r="PHD197" s="113"/>
      <c r="PHE197" s="113"/>
      <c r="PHF197" s="113"/>
      <c r="PHG197" s="113"/>
      <c r="PHH197" s="113"/>
      <c r="PHI197" s="113"/>
      <c r="PHJ197" s="113"/>
      <c r="PHK197" s="113"/>
      <c r="PHL197" s="113"/>
      <c r="PHM197" s="113"/>
      <c r="PHN197" s="113"/>
      <c r="PHO197" s="113"/>
      <c r="PHP197" s="113"/>
      <c r="PHQ197" s="113"/>
      <c r="PHR197" s="113"/>
      <c r="PHS197" s="113"/>
      <c r="PHT197" s="113"/>
      <c r="PHU197" s="113"/>
      <c r="PHV197" s="113"/>
      <c r="PHW197" s="113"/>
      <c r="PHX197" s="113"/>
      <c r="PHY197" s="113"/>
      <c r="PHZ197" s="113"/>
      <c r="PIA197" s="113"/>
      <c r="PIB197" s="113"/>
      <c r="PIC197" s="113"/>
      <c r="PID197" s="113"/>
      <c r="PIE197" s="113"/>
      <c r="PIF197" s="113"/>
      <c r="PIG197" s="113"/>
      <c r="PIH197" s="113"/>
      <c r="PII197" s="113"/>
      <c r="PIJ197" s="113"/>
      <c r="PIK197" s="113"/>
      <c r="PIL197" s="113"/>
      <c r="PIM197" s="113"/>
      <c r="PIN197" s="113"/>
      <c r="PIO197" s="113"/>
      <c r="PIP197" s="113"/>
      <c r="PIQ197" s="113"/>
      <c r="PIR197" s="113"/>
      <c r="PIS197" s="113"/>
      <c r="PIT197" s="113"/>
      <c r="PIU197" s="113"/>
      <c r="PIV197" s="113"/>
      <c r="PIW197" s="113"/>
      <c r="PIX197" s="113"/>
      <c r="PIY197" s="113"/>
      <c r="PIZ197" s="113"/>
      <c r="PJA197" s="113"/>
      <c r="PJB197" s="113"/>
      <c r="PJC197" s="113"/>
      <c r="PJD197" s="113"/>
      <c r="PJE197" s="113"/>
      <c r="PJF197" s="113"/>
      <c r="PJG197" s="113"/>
      <c r="PJH197" s="113"/>
      <c r="PJI197" s="113"/>
      <c r="PJJ197" s="113"/>
      <c r="PJK197" s="113"/>
      <c r="PJL197" s="113"/>
      <c r="PJM197" s="113"/>
      <c r="PJN197" s="113"/>
      <c r="PJO197" s="113"/>
      <c r="PJP197" s="113"/>
      <c r="PJQ197" s="113"/>
      <c r="PJR197" s="113"/>
      <c r="PJS197" s="113"/>
      <c r="PJT197" s="113"/>
      <c r="PJU197" s="113"/>
      <c r="PJV197" s="113"/>
      <c r="PJW197" s="113"/>
      <c r="PJX197" s="113"/>
      <c r="PJY197" s="113"/>
      <c r="PJZ197" s="113"/>
      <c r="PKA197" s="113"/>
      <c r="PKB197" s="113"/>
      <c r="PKC197" s="113"/>
      <c r="PKD197" s="113"/>
      <c r="PKE197" s="113"/>
      <c r="PKF197" s="113"/>
      <c r="PKG197" s="113"/>
      <c r="PKH197" s="113"/>
      <c r="PKI197" s="113"/>
      <c r="PKJ197" s="113"/>
      <c r="PKK197" s="113"/>
      <c r="PKL197" s="113"/>
      <c r="PKM197" s="113"/>
      <c r="PKN197" s="113"/>
      <c r="PKO197" s="113"/>
      <c r="PKP197" s="113"/>
      <c r="PKQ197" s="113"/>
      <c r="PKR197" s="113"/>
      <c r="PKS197" s="113"/>
      <c r="PKT197" s="113"/>
      <c r="PKU197" s="113"/>
      <c r="PKV197" s="113"/>
      <c r="PKW197" s="113"/>
      <c r="PKX197" s="113"/>
      <c r="PKY197" s="113"/>
      <c r="PKZ197" s="113"/>
      <c r="PLA197" s="113"/>
      <c r="PLB197" s="113"/>
      <c r="PLC197" s="113"/>
      <c r="PLD197" s="113"/>
      <c r="PLE197" s="113"/>
      <c r="PLF197" s="113"/>
      <c r="PLG197" s="113"/>
      <c r="PLH197" s="113"/>
      <c r="PLI197" s="113"/>
      <c r="PLJ197" s="113"/>
      <c r="PLK197" s="113"/>
      <c r="PLL197" s="113"/>
      <c r="PLM197" s="113"/>
      <c r="PLN197" s="113"/>
      <c r="PLO197" s="113"/>
      <c r="PLP197" s="113"/>
      <c r="PLQ197" s="113"/>
      <c r="PLR197" s="113"/>
      <c r="PLS197" s="113"/>
      <c r="PLT197" s="113"/>
      <c r="PLU197" s="113"/>
      <c r="PLV197" s="113"/>
      <c r="PLW197" s="113"/>
      <c r="PLX197" s="113"/>
      <c r="PLY197" s="113"/>
      <c r="PLZ197" s="113"/>
      <c r="PMA197" s="113"/>
      <c r="PMB197" s="113"/>
      <c r="PMC197" s="113"/>
      <c r="PMD197" s="113"/>
      <c r="PME197" s="113"/>
      <c r="PMF197" s="113"/>
      <c r="PMG197" s="113"/>
      <c r="PMH197" s="113"/>
      <c r="PMI197" s="113"/>
      <c r="PMJ197" s="113"/>
      <c r="PMK197" s="113"/>
      <c r="PML197" s="113"/>
      <c r="PMM197" s="113"/>
      <c r="PMN197" s="113"/>
      <c r="PMO197" s="113"/>
      <c r="PMP197" s="113"/>
      <c r="PMQ197" s="113"/>
      <c r="PMR197" s="113"/>
      <c r="PMS197" s="113"/>
      <c r="PMT197" s="113"/>
      <c r="PMU197" s="113"/>
      <c r="PMV197" s="113"/>
      <c r="PMW197" s="113"/>
      <c r="PMX197" s="113"/>
      <c r="PMY197" s="113"/>
      <c r="PMZ197" s="113"/>
      <c r="PNA197" s="113"/>
      <c r="PNB197" s="113"/>
      <c r="PNC197" s="113"/>
      <c r="PND197" s="113"/>
      <c r="PNE197" s="113"/>
      <c r="PNF197" s="113"/>
      <c r="PNG197" s="113"/>
      <c r="PNH197" s="113"/>
      <c r="PNI197" s="113"/>
      <c r="PNJ197" s="113"/>
      <c r="PNK197" s="113"/>
      <c r="PNL197" s="113"/>
      <c r="PNM197" s="113"/>
      <c r="PNN197" s="113"/>
      <c r="PNO197" s="113"/>
      <c r="PNP197" s="113"/>
      <c r="PNQ197" s="113"/>
      <c r="PNR197" s="113"/>
      <c r="PNS197" s="113"/>
      <c r="PNT197" s="113"/>
      <c r="PNU197" s="113"/>
      <c r="PNV197" s="113"/>
      <c r="PNW197" s="113"/>
      <c r="PNX197" s="113"/>
      <c r="PNY197" s="113"/>
      <c r="PNZ197" s="113"/>
      <c r="POA197" s="113"/>
      <c r="POB197" s="113"/>
      <c r="POC197" s="113"/>
      <c r="POD197" s="113"/>
      <c r="POE197" s="113"/>
      <c r="POF197" s="113"/>
      <c r="POG197" s="113"/>
      <c r="POH197" s="113"/>
      <c r="POI197" s="113"/>
      <c r="POJ197" s="113"/>
      <c r="POK197" s="113"/>
      <c r="POL197" s="113"/>
      <c r="POM197" s="113"/>
      <c r="PON197" s="113"/>
      <c r="POO197" s="113"/>
      <c r="POP197" s="113"/>
      <c r="POQ197" s="113"/>
      <c r="POR197" s="113"/>
      <c r="POS197" s="113"/>
      <c r="POT197" s="113"/>
      <c r="POU197" s="113"/>
      <c r="POV197" s="113"/>
      <c r="POW197" s="113"/>
      <c r="POX197" s="113"/>
      <c r="POY197" s="113"/>
      <c r="POZ197" s="113"/>
      <c r="PPA197" s="113"/>
      <c r="PPB197" s="113"/>
      <c r="PPC197" s="113"/>
      <c r="PPD197" s="113"/>
      <c r="PPE197" s="113"/>
      <c r="PPF197" s="113"/>
      <c r="PPG197" s="113"/>
      <c r="PPH197" s="113"/>
      <c r="PPI197" s="113"/>
      <c r="PPJ197" s="113"/>
      <c r="PPK197" s="113"/>
      <c r="PPL197" s="113"/>
      <c r="PPM197" s="113"/>
      <c r="PPN197" s="113"/>
      <c r="PPO197" s="113"/>
      <c r="PPP197" s="113"/>
      <c r="PPQ197" s="113"/>
      <c r="PPR197" s="113"/>
      <c r="PPS197" s="113"/>
      <c r="PPT197" s="113"/>
      <c r="PPU197" s="113"/>
      <c r="PPV197" s="113"/>
      <c r="PPW197" s="113"/>
      <c r="PPX197" s="113"/>
      <c r="PPY197" s="113"/>
      <c r="PPZ197" s="113"/>
      <c r="PQA197" s="113"/>
      <c r="PQB197" s="113"/>
      <c r="PQC197" s="113"/>
      <c r="PQD197" s="113"/>
      <c r="PQE197" s="113"/>
      <c r="PQF197" s="113"/>
      <c r="PQG197" s="113"/>
      <c r="PQH197" s="113"/>
      <c r="PQI197" s="113"/>
      <c r="PQJ197" s="113"/>
      <c r="PQK197" s="113"/>
      <c r="PQL197" s="113"/>
      <c r="PQM197" s="113"/>
      <c r="PQN197" s="113"/>
      <c r="PQO197" s="113"/>
      <c r="PQP197" s="113"/>
      <c r="PQQ197" s="113"/>
      <c r="PQR197" s="113"/>
      <c r="PQS197" s="113"/>
      <c r="PQT197" s="113"/>
      <c r="PQU197" s="113"/>
      <c r="PQV197" s="113"/>
      <c r="PQW197" s="113"/>
      <c r="PQX197" s="113"/>
      <c r="PQY197" s="113"/>
      <c r="PQZ197" s="113"/>
      <c r="PRA197" s="113"/>
      <c r="PRB197" s="113"/>
      <c r="PRC197" s="113"/>
      <c r="PRD197" s="113"/>
      <c r="PRE197" s="113"/>
      <c r="PRF197" s="113"/>
      <c r="PRG197" s="113"/>
      <c r="PRH197" s="113"/>
      <c r="PRI197" s="113"/>
      <c r="PRJ197" s="113"/>
      <c r="PRK197" s="113"/>
      <c r="PRL197" s="113"/>
      <c r="PRM197" s="113"/>
      <c r="PRN197" s="113"/>
      <c r="PRO197" s="113"/>
      <c r="PRP197" s="113"/>
      <c r="PRQ197" s="113"/>
      <c r="PRR197" s="113"/>
      <c r="PRS197" s="113"/>
      <c r="PRT197" s="113"/>
      <c r="PRU197" s="113"/>
      <c r="PRV197" s="113"/>
      <c r="PRW197" s="113"/>
      <c r="PRX197" s="113"/>
      <c r="PRY197" s="113"/>
      <c r="PRZ197" s="113"/>
      <c r="PSA197" s="113"/>
      <c r="PSB197" s="113"/>
      <c r="PSC197" s="113"/>
      <c r="PSD197" s="113"/>
      <c r="PSE197" s="113"/>
      <c r="PSF197" s="113"/>
      <c r="PSG197" s="113"/>
      <c r="PSH197" s="113"/>
      <c r="PSI197" s="113"/>
      <c r="PSJ197" s="113"/>
      <c r="PSK197" s="113"/>
      <c r="PSL197" s="113"/>
      <c r="PSM197" s="113"/>
      <c r="PSN197" s="113"/>
      <c r="PSO197" s="113"/>
      <c r="PSP197" s="113"/>
      <c r="PSQ197" s="113"/>
      <c r="PSR197" s="113"/>
      <c r="PSS197" s="113"/>
      <c r="PST197" s="113"/>
      <c r="PSU197" s="113"/>
      <c r="PSV197" s="113"/>
      <c r="PSW197" s="113"/>
      <c r="PSX197" s="113"/>
      <c r="PSY197" s="113"/>
      <c r="PSZ197" s="113"/>
      <c r="PTA197" s="113"/>
      <c r="PTB197" s="113"/>
      <c r="PTC197" s="113"/>
      <c r="PTD197" s="113"/>
      <c r="PTE197" s="113"/>
      <c r="PTF197" s="113"/>
      <c r="PTG197" s="113"/>
      <c r="PTH197" s="113"/>
      <c r="PTI197" s="113"/>
      <c r="PTJ197" s="113"/>
      <c r="PTK197" s="113"/>
      <c r="PTL197" s="113"/>
      <c r="PTM197" s="113"/>
      <c r="PTN197" s="113"/>
      <c r="PTO197" s="113"/>
      <c r="PTP197" s="113"/>
      <c r="PTQ197" s="113"/>
      <c r="PTR197" s="113"/>
      <c r="PTS197" s="113"/>
      <c r="PTT197" s="113"/>
      <c r="PTU197" s="113"/>
      <c r="PTV197" s="113"/>
      <c r="PTW197" s="113"/>
      <c r="PTX197" s="113"/>
      <c r="PTY197" s="113"/>
      <c r="PTZ197" s="113"/>
      <c r="PUA197" s="113"/>
      <c r="PUB197" s="113"/>
      <c r="PUC197" s="113"/>
      <c r="PUD197" s="113"/>
      <c r="PUE197" s="113"/>
      <c r="PUF197" s="113"/>
      <c r="PUG197" s="113"/>
      <c r="PUH197" s="113"/>
      <c r="PUI197" s="113"/>
      <c r="PUJ197" s="113"/>
      <c r="PUK197" s="113"/>
      <c r="PUL197" s="113"/>
      <c r="PUM197" s="113"/>
      <c r="PUN197" s="113"/>
      <c r="PUO197" s="113"/>
      <c r="PUP197" s="113"/>
      <c r="PUQ197" s="113"/>
      <c r="PUR197" s="113"/>
      <c r="PUS197" s="113"/>
      <c r="PUT197" s="113"/>
      <c r="PUU197" s="113"/>
      <c r="PUV197" s="113"/>
      <c r="PUW197" s="113"/>
      <c r="PUX197" s="113"/>
      <c r="PUY197" s="113"/>
      <c r="PUZ197" s="113"/>
      <c r="PVA197" s="113"/>
      <c r="PVB197" s="113"/>
      <c r="PVC197" s="113"/>
      <c r="PVD197" s="113"/>
      <c r="PVE197" s="113"/>
      <c r="PVF197" s="113"/>
      <c r="PVG197" s="113"/>
      <c r="PVH197" s="113"/>
      <c r="PVI197" s="113"/>
      <c r="PVJ197" s="113"/>
      <c r="PVK197" s="113"/>
      <c r="PVL197" s="113"/>
      <c r="PVM197" s="113"/>
      <c r="PVN197" s="113"/>
      <c r="PVO197" s="113"/>
      <c r="PVP197" s="113"/>
      <c r="PVQ197" s="113"/>
      <c r="PVR197" s="113"/>
      <c r="PVS197" s="113"/>
      <c r="PVT197" s="113"/>
      <c r="PVU197" s="113"/>
      <c r="PVV197" s="113"/>
      <c r="PVW197" s="113"/>
      <c r="PVX197" s="113"/>
      <c r="PVY197" s="113"/>
      <c r="PVZ197" s="113"/>
      <c r="PWA197" s="113"/>
      <c r="PWB197" s="113"/>
      <c r="PWC197" s="113"/>
      <c r="PWD197" s="113"/>
      <c r="PWE197" s="113"/>
      <c r="PWF197" s="113"/>
      <c r="PWG197" s="113"/>
      <c r="PWH197" s="113"/>
      <c r="PWI197" s="113"/>
      <c r="PWJ197" s="113"/>
      <c r="PWK197" s="113"/>
      <c r="PWL197" s="113"/>
      <c r="PWM197" s="113"/>
      <c r="PWN197" s="113"/>
      <c r="PWO197" s="113"/>
      <c r="PWP197" s="113"/>
      <c r="PWQ197" s="113"/>
      <c r="PWR197" s="113"/>
      <c r="PWS197" s="113"/>
      <c r="PWT197" s="113"/>
      <c r="PWU197" s="113"/>
      <c r="PWV197" s="113"/>
      <c r="PWW197" s="113"/>
      <c r="PWX197" s="113"/>
      <c r="PWY197" s="113"/>
      <c r="PWZ197" s="113"/>
      <c r="PXA197" s="113"/>
      <c r="PXB197" s="113"/>
      <c r="PXC197" s="113"/>
      <c r="PXD197" s="113"/>
      <c r="PXE197" s="113"/>
      <c r="PXF197" s="113"/>
      <c r="PXG197" s="113"/>
      <c r="PXH197" s="113"/>
      <c r="PXI197" s="113"/>
      <c r="PXJ197" s="113"/>
      <c r="PXK197" s="113"/>
      <c r="PXL197" s="113"/>
      <c r="PXM197" s="113"/>
      <c r="PXN197" s="113"/>
      <c r="PXO197" s="113"/>
      <c r="PXP197" s="113"/>
      <c r="PXQ197" s="113"/>
      <c r="PXR197" s="113"/>
      <c r="PXS197" s="113"/>
      <c r="PXT197" s="113"/>
      <c r="PXU197" s="113"/>
      <c r="PXV197" s="113"/>
      <c r="PXW197" s="113"/>
      <c r="PXX197" s="113"/>
      <c r="PXY197" s="113"/>
      <c r="PXZ197" s="113"/>
      <c r="PYA197" s="113"/>
      <c r="PYB197" s="113"/>
      <c r="PYC197" s="113"/>
      <c r="PYD197" s="113"/>
      <c r="PYE197" s="113"/>
      <c r="PYF197" s="113"/>
      <c r="PYG197" s="113"/>
      <c r="PYH197" s="113"/>
      <c r="PYI197" s="113"/>
      <c r="PYJ197" s="113"/>
      <c r="PYK197" s="113"/>
      <c r="PYL197" s="113"/>
      <c r="PYM197" s="113"/>
      <c r="PYN197" s="113"/>
      <c r="PYO197" s="113"/>
      <c r="PYP197" s="113"/>
      <c r="PYQ197" s="113"/>
      <c r="PYR197" s="113"/>
      <c r="PYS197" s="113"/>
      <c r="PYT197" s="113"/>
      <c r="PYU197" s="113"/>
      <c r="PYV197" s="113"/>
      <c r="PYW197" s="113"/>
      <c r="PYX197" s="113"/>
      <c r="PYY197" s="113"/>
      <c r="PYZ197" s="113"/>
      <c r="PZA197" s="113"/>
      <c r="PZB197" s="113"/>
      <c r="PZC197" s="113"/>
      <c r="PZD197" s="113"/>
      <c r="PZE197" s="113"/>
      <c r="PZF197" s="113"/>
      <c r="PZG197" s="113"/>
      <c r="PZH197" s="113"/>
      <c r="PZI197" s="113"/>
      <c r="PZJ197" s="113"/>
      <c r="PZK197" s="113"/>
      <c r="PZL197" s="113"/>
      <c r="PZM197" s="113"/>
      <c r="PZN197" s="113"/>
      <c r="PZO197" s="113"/>
      <c r="PZP197" s="113"/>
      <c r="PZQ197" s="113"/>
      <c r="PZR197" s="113"/>
      <c r="PZS197" s="113"/>
      <c r="PZT197" s="113"/>
      <c r="PZU197" s="113"/>
      <c r="PZV197" s="113"/>
      <c r="PZW197" s="113"/>
      <c r="PZX197" s="113"/>
      <c r="PZY197" s="113"/>
      <c r="PZZ197" s="113"/>
      <c r="QAA197" s="113"/>
      <c r="QAB197" s="113"/>
      <c r="QAC197" s="113"/>
      <c r="QAD197" s="113"/>
      <c r="QAE197" s="113"/>
      <c r="QAF197" s="113"/>
      <c r="QAG197" s="113"/>
      <c r="QAH197" s="113"/>
      <c r="QAI197" s="113"/>
      <c r="QAJ197" s="113"/>
      <c r="QAK197" s="113"/>
      <c r="QAL197" s="113"/>
      <c r="QAM197" s="113"/>
      <c r="QAN197" s="113"/>
      <c r="QAO197" s="113"/>
      <c r="QAP197" s="113"/>
      <c r="QAQ197" s="113"/>
      <c r="QAR197" s="113"/>
      <c r="QAS197" s="113"/>
      <c r="QAT197" s="113"/>
      <c r="QAU197" s="113"/>
      <c r="QAV197" s="113"/>
      <c r="QAW197" s="113"/>
      <c r="QAX197" s="113"/>
      <c r="QAY197" s="113"/>
      <c r="QAZ197" s="113"/>
      <c r="QBA197" s="113"/>
      <c r="QBB197" s="113"/>
      <c r="QBC197" s="113"/>
      <c r="QBD197" s="113"/>
      <c r="QBE197" s="113"/>
      <c r="QBF197" s="113"/>
      <c r="QBG197" s="113"/>
      <c r="QBH197" s="113"/>
      <c r="QBI197" s="113"/>
      <c r="QBJ197" s="113"/>
      <c r="QBK197" s="113"/>
      <c r="QBL197" s="113"/>
      <c r="QBM197" s="113"/>
      <c r="QBN197" s="113"/>
      <c r="QBO197" s="113"/>
      <c r="QBP197" s="113"/>
      <c r="QBQ197" s="113"/>
      <c r="QBR197" s="113"/>
      <c r="QBS197" s="113"/>
      <c r="QBT197" s="113"/>
      <c r="QBU197" s="113"/>
      <c r="QBV197" s="113"/>
      <c r="QBW197" s="113"/>
      <c r="QBX197" s="113"/>
      <c r="QBY197" s="113"/>
      <c r="QBZ197" s="113"/>
      <c r="QCA197" s="113"/>
      <c r="QCB197" s="113"/>
      <c r="QCC197" s="113"/>
      <c r="QCD197" s="113"/>
      <c r="QCE197" s="113"/>
      <c r="QCF197" s="113"/>
      <c r="QCG197" s="113"/>
      <c r="QCH197" s="113"/>
      <c r="QCI197" s="113"/>
      <c r="QCJ197" s="113"/>
      <c r="QCK197" s="113"/>
      <c r="QCL197" s="113"/>
      <c r="QCM197" s="113"/>
      <c r="QCN197" s="113"/>
      <c r="QCO197" s="113"/>
      <c r="QCP197" s="113"/>
      <c r="QCQ197" s="113"/>
      <c r="QCR197" s="113"/>
      <c r="QCS197" s="113"/>
      <c r="QCT197" s="113"/>
      <c r="QCU197" s="113"/>
      <c r="QCV197" s="113"/>
      <c r="QCW197" s="113"/>
      <c r="QCX197" s="113"/>
      <c r="QCY197" s="113"/>
      <c r="QCZ197" s="113"/>
      <c r="QDA197" s="113"/>
      <c r="QDB197" s="113"/>
      <c r="QDC197" s="113"/>
      <c r="QDD197" s="113"/>
      <c r="QDE197" s="113"/>
      <c r="QDF197" s="113"/>
      <c r="QDG197" s="113"/>
      <c r="QDH197" s="113"/>
      <c r="QDI197" s="113"/>
      <c r="QDJ197" s="113"/>
      <c r="QDK197" s="113"/>
      <c r="QDL197" s="113"/>
      <c r="QDM197" s="113"/>
      <c r="QDN197" s="113"/>
      <c r="QDO197" s="113"/>
      <c r="QDP197" s="113"/>
      <c r="QDQ197" s="113"/>
      <c r="QDR197" s="113"/>
      <c r="QDS197" s="113"/>
      <c r="QDT197" s="113"/>
      <c r="QDU197" s="113"/>
      <c r="QDV197" s="113"/>
      <c r="QDW197" s="113"/>
      <c r="QDX197" s="113"/>
      <c r="QDY197" s="113"/>
      <c r="QDZ197" s="113"/>
      <c r="QEA197" s="113"/>
      <c r="QEB197" s="113"/>
      <c r="QEC197" s="113"/>
      <c r="QED197" s="113"/>
      <c r="QEE197" s="113"/>
      <c r="QEF197" s="113"/>
      <c r="QEG197" s="113"/>
      <c r="QEH197" s="113"/>
      <c r="QEI197" s="113"/>
      <c r="QEJ197" s="113"/>
      <c r="QEK197" s="113"/>
      <c r="QEL197" s="113"/>
      <c r="QEM197" s="113"/>
      <c r="QEN197" s="113"/>
      <c r="QEO197" s="113"/>
      <c r="QEP197" s="113"/>
      <c r="QEQ197" s="113"/>
      <c r="QER197" s="113"/>
      <c r="QES197" s="113"/>
      <c r="QET197" s="113"/>
      <c r="QEU197" s="113"/>
      <c r="QEV197" s="113"/>
      <c r="QEW197" s="113"/>
      <c r="QEX197" s="113"/>
      <c r="QEY197" s="113"/>
      <c r="QEZ197" s="113"/>
      <c r="QFA197" s="113"/>
      <c r="QFB197" s="113"/>
      <c r="QFC197" s="113"/>
      <c r="QFD197" s="113"/>
      <c r="QFE197" s="113"/>
      <c r="QFF197" s="113"/>
      <c r="QFG197" s="113"/>
      <c r="QFH197" s="113"/>
      <c r="QFI197" s="113"/>
      <c r="QFJ197" s="113"/>
      <c r="QFK197" s="113"/>
      <c r="QFL197" s="113"/>
      <c r="QFM197" s="113"/>
      <c r="QFN197" s="113"/>
      <c r="QFO197" s="113"/>
      <c r="QFP197" s="113"/>
      <c r="QFQ197" s="113"/>
      <c r="QFR197" s="113"/>
      <c r="QFS197" s="113"/>
      <c r="QFT197" s="113"/>
      <c r="QFU197" s="113"/>
      <c r="QFV197" s="113"/>
      <c r="QFW197" s="113"/>
      <c r="QFX197" s="113"/>
      <c r="QFY197" s="113"/>
      <c r="QFZ197" s="113"/>
      <c r="QGA197" s="113"/>
      <c r="QGB197" s="113"/>
      <c r="QGC197" s="113"/>
      <c r="QGD197" s="113"/>
      <c r="QGE197" s="113"/>
      <c r="QGF197" s="113"/>
      <c r="QGG197" s="113"/>
      <c r="QGH197" s="113"/>
      <c r="QGI197" s="113"/>
      <c r="QGJ197" s="113"/>
      <c r="QGK197" s="113"/>
      <c r="QGL197" s="113"/>
      <c r="QGM197" s="113"/>
      <c r="QGN197" s="113"/>
      <c r="QGO197" s="113"/>
      <c r="QGP197" s="113"/>
      <c r="QGQ197" s="113"/>
      <c r="QGR197" s="113"/>
      <c r="QGS197" s="113"/>
      <c r="QGT197" s="113"/>
      <c r="QGU197" s="113"/>
      <c r="QGV197" s="113"/>
      <c r="QGW197" s="113"/>
      <c r="QGX197" s="113"/>
      <c r="QGY197" s="113"/>
      <c r="QGZ197" s="113"/>
      <c r="QHA197" s="113"/>
      <c r="QHB197" s="113"/>
      <c r="QHC197" s="113"/>
      <c r="QHD197" s="113"/>
      <c r="QHE197" s="113"/>
      <c r="QHF197" s="113"/>
      <c r="QHG197" s="113"/>
      <c r="QHH197" s="113"/>
      <c r="QHI197" s="113"/>
      <c r="QHJ197" s="113"/>
      <c r="QHK197" s="113"/>
      <c r="QHL197" s="113"/>
      <c r="QHM197" s="113"/>
      <c r="QHN197" s="113"/>
      <c r="QHO197" s="113"/>
      <c r="QHP197" s="113"/>
      <c r="QHQ197" s="113"/>
      <c r="QHR197" s="113"/>
      <c r="QHS197" s="113"/>
      <c r="QHT197" s="113"/>
      <c r="QHU197" s="113"/>
      <c r="QHV197" s="113"/>
      <c r="QHW197" s="113"/>
      <c r="QHX197" s="113"/>
      <c r="QHY197" s="113"/>
      <c r="QHZ197" s="113"/>
      <c r="QIA197" s="113"/>
      <c r="QIB197" s="113"/>
      <c r="QIC197" s="113"/>
      <c r="QID197" s="113"/>
      <c r="QIE197" s="113"/>
      <c r="QIF197" s="113"/>
      <c r="QIG197" s="113"/>
      <c r="QIH197" s="113"/>
      <c r="QII197" s="113"/>
      <c r="QIJ197" s="113"/>
      <c r="QIK197" s="113"/>
      <c r="QIL197" s="113"/>
      <c r="QIM197" s="113"/>
      <c r="QIN197" s="113"/>
      <c r="QIO197" s="113"/>
      <c r="QIP197" s="113"/>
      <c r="QIQ197" s="113"/>
      <c r="QIR197" s="113"/>
      <c r="QIS197" s="113"/>
      <c r="QIT197" s="113"/>
      <c r="QIU197" s="113"/>
      <c r="QIV197" s="113"/>
      <c r="QIW197" s="113"/>
      <c r="QIX197" s="113"/>
      <c r="QIY197" s="113"/>
      <c r="QIZ197" s="113"/>
      <c r="QJA197" s="113"/>
      <c r="QJB197" s="113"/>
      <c r="QJC197" s="113"/>
      <c r="QJD197" s="113"/>
      <c r="QJE197" s="113"/>
      <c r="QJF197" s="113"/>
      <c r="QJG197" s="113"/>
      <c r="QJH197" s="113"/>
      <c r="QJI197" s="113"/>
      <c r="QJJ197" s="113"/>
      <c r="QJK197" s="113"/>
      <c r="QJL197" s="113"/>
      <c r="QJM197" s="113"/>
      <c r="QJN197" s="113"/>
      <c r="QJO197" s="113"/>
      <c r="QJP197" s="113"/>
      <c r="QJQ197" s="113"/>
      <c r="QJR197" s="113"/>
      <c r="QJS197" s="113"/>
      <c r="QJT197" s="113"/>
      <c r="QJU197" s="113"/>
      <c r="QJV197" s="113"/>
      <c r="QJW197" s="113"/>
      <c r="QJX197" s="113"/>
      <c r="QJY197" s="113"/>
      <c r="QJZ197" s="113"/>
      <c r="QKA197" s="113"/>
      <c r="QKB197" s="113"/>
      <c r="QKC197" s="113"/>
      <c r="QKD197" s="113"/>
      <c r="QKE197" s="113"/>
      <c r="QKF197" s="113"/>
      <c r="QKG197" s="113"/>
      <c r="QKH197" s="113"/>
      <c r="QKI197" s="113"/>
      <c r="QKJ197" s="113"/>
      <c r="QKK197" s="113"/>
      <c r="QKL197" s="113"/>
      <c r="QKM197" s="113"/>
      <c r="QKN197" s="113"/>
      <c r="QKO197" s="113"/>
      <c r="QKP197" s="113"/>
      <c r="QKQ197" s="113"/>
      <c r="QKR197" s="113"/>
      <c r="QKS197" s="113"/>
      <c r="QKT197" s="113"/>
      <c r="QKU197" s="113"/>
      <c r="QKV197" s="113"/>
      <c r="QKW197" s="113"/>
      <c r="QKX197" s="113"/>
      <c r="QKY197" s="113"/>
      <c r="QKZ197" s="113"/>
      <c r="QLA197" s="113"/>
      <c r="QLB197" s="113"/>
      <c r="QLC197" s="113"/>
      <c r="QLD197" s="113"/>
      <c r="QLE197" s="113"/>
      <c r="QLF197" s="113"/>
      <c r="QLG197" s="113"/>
      <c r="QLH197" s="113"/>
      <c r="QLI197" s="113"/>
      <c r="QLJ197" s="113"/>
      <c r="QLK197" s="113"/>
      <c r="QLL197" s="113"/>
      <c r="QLM197" s="113"/>
      <c r="QLN197" s="113"/>
      <c r="QLO197" s="113"/>
      <c r="QLP197" s="113"/>
      <c r="QLQ197" s="113"/>
      <c r="QLR197" s="113"/>
      <c r="QLS197" s="113"/>
      <c r="QLT197" s="113"/>
      <c r="QLU197" s="113"/>
      <c r="QLV197" s="113"/>
      <c r="QLW197" s="113"/>
      <c r="QLX197" s="113"/>
      <c r="QLY197" s="113"/>
      <c r="QLZ197" s="113"/>
      <c r="QMA197" s="113"/>
      <c r="QMB197" s="113"/>
      <c r="QMC197" s="113"/>
      <c r="QMD197" s="113"/>
      <c r="QME197" s="113"/>
      <c r="QMF197" s="113"/>
      <c r="QMG197" s="113"/>
      <c r="QMH197" s="113"/>
      <c r="QMI197" s="113"/>
      <c r="QMJ197" s="113"/>
      <c r="QMK197" s="113"/>
      <c r="QML197" s="113"/>
      <c r="QMM197" s="113"/>
      <c r="QMN197" s="113"/>
      <c r="QMO197" s="113"/>
      <c r="QMP197" s="113"/>
      <c r="QMQ197" s="113"/>
      <c r="QMR197" s="113"/>
      <c r="QMS197" s="113"/>
      <c r="QMT197" s="113"/>
      <c r="QMU197" s="113"/>
      <c r="QMV197" s="113"/>
      <c r="QMW197" s="113"/>
      <c r="QMX197" s="113"/>
      <c r="QMY197" s="113"/>
      <c r="QMZ197" s="113"/>
      <c r="QNA197" s="113"/>
      <c r="QNB197" s="113"/>
      <c r="QNC197" s="113"/>
      <c r="QND197" s="113"/>
      <c r="QNE197" s="113"/>
      <c r="QNF197" s="113"/>
      <c r="QNG197" s="113"/>
      <c r="QNH197" s="113"/>
      <c r="QNI197" s="113"/>
      <c r="QNJ197" s="113"/>
      <c r="QNK197" s="113"/>
      <c r="QNL197" s="113"/>
      <c r="QNM197" s="113"/>
      <c r="QNN197" s="113"/>
      <c r="QNO197" s="113"/>
      <c r="QNP197" s="113"/>
      <c r="QNQ197" s="113"/>
      <c r="QNR197" s="113"/>
      <c r="QNS197" s="113"/>
      <c r="QNT197" s="113"/>
      <c r="QNU197" s="113"/>
      <c r="QNV197" s="113"/>
      <c r="QNW197" s="113"/>
      <c r="QNX197" s="113"/>
      <c r="QNY197" s="113"/>
      <c r="QNZ197" s="113"/>
      <c r="QOA197" s="113"/>
      <c r="QOB197" s="113"/>
      <c r="QOC197" s="113"/>
      <c r="QOD197" s="113"/>
      <c r="QOE197" s="113"/>
      <c r="QOF197" s="113"/>
      <c r="QOG197" s="113"/>
      <c r="QOH197" s="113"/>
      <c r="QOI197" s="113"/>
      <c r="QOJ197" s="113"/>
      <c r="QOK197" s="113"/>
      <c r="QOL197" s="113"/>
      <c r="QOM197" s="113"/>
      <c r="QON197" s="113"/>
      <c r="QOO197" s="113"/>
      <c r="QOP197" s="113"/>
      <c r="QOQ197" s="113"/>
      <c r="QOR197" s="113"/>
      <c r="QOS197" s="113"/>
      <c r="QOT197" s="113"/>
      <c r="QOU197" s="113"/>
      <c r="QOV197" s="113"/>
      <c r="QOW197" s="113"/>
      <c r="QOX197" s="113"/>
      <c r="QOY197" s="113"/>
      <c r="QOZ197" s="113"/>
      <c r="QPA197" s="113"/>
      <c r="QPB197" s="113"/>
      <c r="QPC197" s="113"/>
      <c r="QPD197" s="113"/>
      <c r="QPE197" s="113"/>
      <c r="QPF197" s="113"/>
      <c r="QPG197" s="113"/>
      <c r="QPH197" s="113"/>
      <c r="QPI197" s="113"/>
      <c r="QPJ197" s="113"/>
      <c r="QPK197" s="113"/>
      <c r="QPL197" s="113"/>
      <c r="QPM197" s="113"/>
      <c r="QPN197" s="113"/>
      <c r="QPO197" s="113"/>
      <c r="QPP197" s="113"/>
      <c r="QPQ197" s="113"/>
      <c r="QPR197" s="113"/>
      <c r="QPS197" s="113"/>
      <c r="QPT197" s="113"/>
      <c r="QPU197" s="113"/>
      <c r="QPV197" s="113"/>
      <c r="QPW197" s="113"/>
      <c r="QPX197" s="113"/>
      <c r="QPY197" s="113"/>
      <c r="QPZ197" s="113"/>
      <c r="QQA197" s="113"/>
      <c r="QQB197" s="113"/>
      <c r="QQC197" s="113"/>
      <c r="QQD197" s="113"/>
      <c r="QQE197" s="113"/>
      <c r="QQF197" s="113"/>
      <c r="QQG197" s="113"/>
      <c r="QQH197" s="113"/>
      <c r="QQI197" s="113"/>
      <c r="QQJ197" s="113"/>
      <c r="QQK197" s="113"/>
      <c r="QQL197" s="113"/>
      <c r="QQM197" s="113"/>
      <c r="QQN197" s="113"/>
      <c r="QQO197" s="113"/>
      <c r="QQP197" s="113"/>
      <c r="QQQ197" s="113"/>
      <c r="QQR197" s="113"/>
      <c r="QQS197" s="113"/>
      <c r="QQT197" s="113"/>
      <c r="QQU197" s="113"/>
      <c r="QQV197" s="113"/>
      <c r="QQW197" s="113"/>
      <c r="QQX197" s="113"/>
      <c r="QQY197" s="113"/>
      <c r="QQZ197" s="113"/>
      <c r="QRA197" s="113"/>
      <c r="QRB197" s="113"/>
      <c r="QRC197" s="113"/>
      <c r="QRD197" s="113"/>
      <c r="QRE197" s="113"/>
      <c r="QRF197" s="113"/>
      <c r="QRG197" s="113"/>
      <c r="QRH197" s="113"/>
      <c r="QRI197" s="113"/>
      <c r="QRJ197" s="113"/>
      <c r="QRK197" s="113"/>
      <c r="QRL197" s="113"/>
      <c r="QRM197" s="113"/>
      <c r="QRN197" s="113"/>
      <c r="QRO197" s="113"/>
      <c r="QRP197" s="113"/>
      <c r="QRQ197" s="113"/>
      <c r="QRR197" s="113"/>
      <c r="QRS197" s="113"/>
      <c r="QRT197" s="113"/>
      <c r="QRU197" s="113"/>
      <c r="QRV197" s="113"/>
      <c r="QRW197" s="113"/>
      <c r="QRX197" s="113"/>
      <c r="QRY197" s="113"/>
      <c r="QRZ197" s="113"/>
      <c r="QSA197" s="113"/>
      <c r="QSB197" s="113"/>
      <c r="QSC197" s="113"/>
      <c r="QSD197" s="113"/>
      <c r="QSE197" s="113"/>
      <c r="QSF197" s="113"/>
      <c r="QSG197" s="113"/>
      <c r="QSH197" s="113"/>
      <c r="QSI197" s="113"/>
      <c r="QSJ197" s="113"/>
      <c r="QSK197" s="113"/>
      <c r="QSL197" s="113"/>
      <c r="QSM197" s="113"/>
      <c r="QSN197" s="113"/>
      <c r="QSO197" s="113"/>
      <c r="QSP197" s="113"/>
      <c r="QSQ197" s="113"/>
      <c r="QSR197" s="113"/>
      <c r="QSS197" s="113"/>
      <c r="QST197" s="113"/>
      <c r="QSU197" s="113"/>
      <c r="QSV197" s="113"/>
      <c r="QSW197" s="113"/>
      <c r="QSX197" s="113"/>
      <c r="QSY197" s="113"/>
      <c r="QSZ197" s="113"/>
      <c r="QTA197" s="113"/>
      <c r="QTB197" s="113"/>
      <c r="QTC197" s="113"/>
      <c r="QTD197" s="113"/>
      <c r="QTE197" s="113"/>
      <c r="QTF197" s="113"/>
      <c r="QTG197" s="113"/>
      <c r="QTH197" s="113"/>
      <c r="QTI197" s="113"/>
      <c r="QTJ197" s="113"/>
      <c r="QTK197" s="113"/>
      <c r="QTL197" s="113"/>
      <c r="QTM197" s="113"/>
      <c r="QTN197" s="113"/>
      <c r="QTO197" s="113"/>
      <c r="QTP197" s="113"/>
      <c r="QTQ197" s="113"/>
      <c r="QTR197" s="113"/>
      <c r="QTS197" s="113"/>
      <c r="QTT197" s="113"/>
      <c r="QTU197" s="113"/>
      <c r="QTV197" s="113"/>
      <c r="QTW197" s="113"/>
      <c r="QTX197" s="113"/>
      <c r="QTY197" s="113"/>
      <c r="QTZ197" s="113"/>
      <c r="QUA197" s="113"/>
      <c r="QUB197" s="113"/>
      <c r="QUC197" s="113"/>
      <c r="QUD197" s="113"/>
      <c r="QUE197" s="113"/>
      <c r="QUF197" s="113"/>
      <c r="QUG197" s="113"/>
      <c r="QUH197" s="113"/>
      <c r="QUI197" s="113"/>
      <c r="QUJ197" s="113"/>
      <c r="QUK197" s="113"/>
      <c r="QUL197" s="113"/>
      <c r="QUM197" s="113"/>
      <c r="QUN197" s="113"/>
      <c r="QUO197" s="113"/>
      <c r="QUP197" s="113"/>
      <c r="QUQ197" s="113"/>
      <c r="QUR197" s="113"/>
      <c r="QUS197" s="113"/>
      <c r="QUT197" s="113"/>
      <c r="QUU197" s="113"/>
      <c r="QUV197" s="113"/>
      <c r="QUW197" s="113"/>
      <c r="QUX197" s="113"/>
      <c r="QUY197" s="113"/>
      <c r="QUZ197" s="113"/>
      <c r="QVA197" s="113"/>
      <c r="QVB197" s="113"/>
      <c r="QVC197" s="113"/>
      <c r="QVD197" s="113"/>
      <c r="QVE197" s="113"/>
      <c r="QVF197" s="113"/>
      <c r="QVG197" s="113"/>
      <c r="QVH197" s="113"/>
      <c r="QVI197" s="113"/>
      <c r="QVJ197" s="113"/>
      <c r="QVK197" s="113"/>
      <c r="QVL197" s="113"/>
      <c r="QVM197" s="113"/>
      <c r="QVN197" s="113"/>
      <c r="QVO197" s="113"/>
      <c r="QVP197" s="113"/>
      <c r="QVQ197" s="113"/>
      <c r="QVR197" s="113"/>
      <c r="QVS197" s="113"/>
      <c r="QVT197" s="113"/>
      <c r="QVU197" s="113"/>
      <c r="QVV197" s="113"/>
      <c r="QVW197" s="113"/>
      <c r="QVX197" s="113"/>
      <c r="QVY197" s="113"/>
      <c r="QVZ197" s="113"/>
      <c r="QWA197" s="113"/>
      <c r="QWB197" s="113"/>
      <c r="QWC197" s="113"/>
      <c r="QWD197" s="113"/>
      <c r="QWE197" s="113"/>
      <c r="QWF197" s="113"/>
      <c r="QWG197" s="113"/>
      <c r="QWH197" s="113"/>
      <c r="QWI197" s="113"/>
      <c r="QWJ197" s="113"/>
      <c r="QWK197" s="113"/>
      <c r="QWL197" s="113"/>
      <c r="QWM197" s="113"/>
      <c r="QWN197" s="113"/>
      <c r="QWO197" s="113"/>
      <c r="QWP197" s="113"/>
      <c r="QWQ197" s="113"/>
      <c r="QWR197" s="113"/>
      <c r="QWS197" s="113"/>
      <c r="QWT197" s="113"/>
      <c r="QWU197" s="113"/>
      <c r="QWV197" s="113"/>
      <c r="QWW197" s="113"/>
      <c r="QWX197" s="113"/>
      <c r="QWY197" s="113"/>
      <c r="QWZ197" s="113"/>
      <c r="QXA197" s="113"/>
      <c r="QXB197" s="113"/>
      <c r="QXC197" s="113"/>
      <c r="QXD197" s="113"/>
      <c r="QXE197" s="113"/>
      <c r="QXF197" s="113"/>
      <c r="QXG197" s="113"/>
      <c r="QXH197" s="113"/>
      <c r="QXI197" s="113"/>
      <c r="QXJ197" s="113"/>
      <c r="QXK197" s="113"/>
      <c r="QXL197" s="113"/>
      <c r="QXM197" s="113"/>
      <c r="QXN197" s="113"/>
      <c r="QXO197" s="113"/>
      <c r="QXP197" s="113"/>
      <c r="QXQ197" s="113"/>
      <c r="QXR197" s="113"/>
      <c r="QXS197" s="113"/>
      <c r="QXT197" s="113"/>
      <c r="QXU197" s="113"/>
      <c r="QXV197" s="113"/>
      <c r="QXW197" s="113"/>
      <c r="QXX197" s="113"/>
      <c r="QXY197" s="113"/>
      <c r="QXZ197" s="113"/>
      <c r="QYA197" s="113"/>
      <c r="QYB197" s="113"/>
      <c r="QYC197" s="113"/>
      <c r="QYD197" s="113"/>
      <c r="QYE197" s="113"/>
      <c r="QYF197" s="113"/>
      <c r="QYG197" s="113"/>
      <c r="QYH197" s="113"/>
      <c r="QYI197" s="113"/>
      <c r="QYJ197" s="113"/>
      <c r="QYK197" s="113"/>
      <c r="QYL197" s="113"/>
      <c r="QYM197" s="113"/>
      <c r="QYN197" s="113"/>
      <c r="QYO197" s="113"/>
      <c r="QYP197" s="113"/>
      <c r="QYQ197" s="113"/>
      <c r="QYR197" s="113"/>
      <c r="QYS197" s="113"/>
      <c r="QYT197" s="113"/>
      <c r="QYU197" s="113"/>
      <c r="QYV197" s="113"/>
      <c r="QYW197" s="113"/>
      <c r="QYX197" s="113"/>
      <c r="QYY197" s="113"/>
      <c r="QYZ197" s="113"/>
      <c r="QZA197" s="113"/>
      <c r="QZB197" s="113"/>
      <c r="QZC197" s="113"/>
      <c r="QZD197" s="113"/>
      <c r="QZE197" s="113"/>
      <c r="QZF197" s="113"/>
      <c r="QZG197" s="113"/>
      <c r="QZH197" s="113"/>
      <c r="QZI197" s="113"/>
      <c r="QZJ197" s="113"/>
      <c r="QZK197" s="113"/>
      <c r="QZL197" s="113"/>
      <c r="QZM197" s="113"/>
      <c r="QZN197" s="113"/>
      <c r="QZO197" s="113"/>
      <c r="QZP197" s="113"/>
      <c r="QZQ197" s="113"/>
      <c r="QZR197" s="113"/>
      <c r="QZS197" s="113"/>
      <c r="QZT197" s="113"/>
      <c r="QZU197" s="113"/>
      <c r="QZV197" s="113"/>
      <c r="QZW197" s="113"/>
      <c r="QZX197" s="113"/>
      <c r="QZY197" s="113"/>
      <c r="QZZ197" s="113"/>
      <c r="RAA197" s="113"/>
      <c r="RAB197" s="113"/>
      <c r="RAC197" s="113"/>
      <c r="RAD197" s="113"/>
      <c r="RAE197" s="113"/>
      <c r="RAF197" s="113"/>
      <c r="RAG197" s="113"/>
      <c r="RAH197" s="113"/>
      <c r="RAI197" s="113"/>
      <c r="RAJ197" s="113"/>
      <c r="RAK197" s="113"/>
      <c r="RAL197" s="113"/>
      <c r="RAM197" s="113"/>
      <c r="RAN197" s="113"/>
      <c r="RAO197" s="113"/>
      <c r="RAP197" s="113"/>
      <c r="RAQ197" s="113"/>
      <c r="RAR197" s="113"/>
      <c r="RAS197" s="113"/>
      <c r="RAT197" s="113"/>
      <c r="RAU197" s="113"/>
      <c r="RAV197" s="113"/>
      <c r="RAW197" s="113"/>
      <c r="RAX197" s="113"/>
      <c r="RAY197" s="113"/>
      <c r="RAZ197" s="113"/>
      <c r="RBA197" s="113"/>
      <c r="RBB197" s="113"/>
      <c r="RBC197" s="113"/>
      <c r="RBD197" s="113"/>
      <c r="RBE197" s="113"/>
      <c r="RBF197" s="113"/>
      <c r="RBG197" s="113"/>
      <c r="RBH197" s="113"/>
      <c r="RBI197" s="113"/>
      <c r="RBJ197" s="113"/>
      <c r="RBK197" s="113"/>
      <c r="RBL197" s="113"/>
      <c r="RBM197" s="113"/>
      <c r="RBN197" s="113"/>
      <c r="RBO197" s="113"/>
      <c r="RBP197" s="113"/>
      <c r="RBQ197" s="113"/>
      <c r="RBR197" s="113"/>
      <c r="RBS197" s="113"/>
      <c r="RBT197" s="113"/>
      <c r="RBU197" s="113"/>
      <c r="RBV197" s="113"/>
      <c r="RBW197" s="113"/>
      <c r="RBX197" s="113"/>
      <c r="RBY197" s="113"/>
      <c r="RBZ197" s="113"/>
      <c r="RCA197" s="113"/>
      <c r="RCB197" s="113"/>
      <c r="RCC197" s="113"/>
      <c r="RCD197" s="113"/>
      <c r="RCE197" s="113"/>
      <c r="RCF197" s="113"/>
      <c r="RCG197" s="113"/>
      <c r="RCH197" s="113"/>
      <c r="RCI197" s="113"/>
      <c r="RCJ197" s="113"/>
      <c r="RCK197" s="113"/>
      <c r="RCL197" s="113"/>
      <c r="RCM197" s="113"/>
      <c r="RCN197" s="113"/>
      <c r="RCO197" s="113"/>
      <c r="RCP197" s="113"/>
      <c r="RCQ197" s="113"/>
      <c r="RCR197" s="113"/>
      <c r="RCS197" s="113"/>
      <c r="RCT197" s="113"/>
      <c r="RCU197" s="113"/>
      <c r="RCV197" s="113"/>
      <c r="RCW197" s="113"/>
      <c r="RCX197" s="113"/>
      <c r="RCY197" s="113"/>
      <c r="RCZ197" s="113"/>
      <c r="RDA197" s="113"/>
      <c r="RDB197" s="113"/>
      <c r="RDC197" s="113"/>
      <c r="RDD197" s="113"/>
      <c r="RDE197" s="113"/>
      <c r="RDF197" s="113"/>
      <c r="RDG197" s="113"/>
      <c r="RDH197" s="113"/>
      <c r="RDI197" s="113"/>
      <c r="RDJ197" s="113"/>
      <c r="RDK197" s="113"/>
      <c r="RDL197" s="113"/>
      <c r="RDM197" s="113"/>
      <c r="RDN197" s="113"/>
      <c r="RDO197" s="113"/>
      <c r="RDP197" s="113"/>
      <c r="RDQ197" s="113"/>
      <c r="RDR197" s="113"/>
      <c r="RDS197" s="113"/>
      <c r="RDT197" s="113"/>
      <c r="RDU197" s="113"/>
      <c r="RDV197" s="113"/>
      <c r="RDW197" s="113"/>
      <c r="RDX197" s="113"/>
      <c r="RDY197" s="113"/>
      <c r="RDZ197" s="113"/>
      <c r="REA197" s="113"/>
      <c r="REB197" s="113"/>
      <c r="REC197" s="113"/>
      <c r="RED197" s="113"/>
      <c r="REE197" s="113"/>
      <c r="REF197" s="113"/>
      <c r="REG197" s="113"/>
      <c r="REH197" s="113"/>
      <c r="REI197" s="113"/>
      <c r="REJ197" s="113"/>
      <c r="REK197" s="113"/>
      <c r="REL197" s="113"/>
      <c r="REM197" s="113"/>
      <c r="REN197" s="113"/>
      <c r="REO197" s="113"/>
      <c r="REP197" s="113"/>
      <c r="REQ197" s="113"/>
      <c r="RER197" s="113"/>
      <c r="RES197" s="113"/>
      <c r="RET197" s="113"/>
      <c r="REU197" s="113"/>
      <c r="REV197" s="113"/>
      <c r="REW197" s="113"/>
      <c r="REX197" s="113"/>
      <c r="REY197" s="113"/>
      <c r="REZ197" s="113"/>
      <c r="RFA197" s="113"/>
      <c r="RFB197" s="113"/>
      <c r="RFC197" s="113"/>
      <c r="RFD197" s="113"/>
      <c r="RFE197" s="113"/>
      <c r="RFF197" s="113"/>
      <c r="RFG197" s="113"/>
      <c r="RFH197" s="113"/>
      <c r="RFI197" s="113"/>
      <c r="RFJ197" s="113"/>
      <c r="RFK197" s="113"/>
      <c r="RFL197" s="113"/>
      <c r="RFM197" s="113"/>
      <c r="RFN197" s="113"/>
      <c r="RFO197" s="113"/>
      <c r="RFP197" s="113"/>
      <c r="RFQ197" s="113"/>
      <c r="RFR197" s="113"/>
      <c r="RFS197" s="113"/>
      <c r="RFT197" s="113"/>
      <c r="RFU197" s="113"/>
      <c r="RFV197" s="113"/>
      <c r="RFW197" s="113"/>
      <c r="RFX197" s="113"/>
      <c r="RFY197" s="113"/>
      <c r="RFZ197" s="113"/>
      <c r="RGA197" s="113"/>
      <c r="RGB197" s="113"/>
      <c r="RGC197" s="113"/>
      <c r="RGD197" s="113"/>
      <c r="RGE197" s="113"/>
      <c r="RGF197" s="113"/>
      <c r="RGG197" s="113"/>
      <c r="RGH197" s="113"/>
      <c r="RGI197" s="113"/>
      <c r="RGJ197" s="113"/>
      <c r="RGK197" s="113"/>
      <c r="RGL197" s="113"/>
      <c r="RGM197" s="113"/>
      <c r="RGN197" s="113"/>
      <c r="RGO197" s="113"/>
      <c r="RGP197" s="113"/>
      <c r="RGQ197" s="113"/>
      <c r="RGR197" s="113"/>
      <c r="RGS197" s="113"/>
      <c r="RGT197" s="113"/>
      <c r="RGU197" s="113"/>
      <c r="RGV197" s="113"/>
      <c r="RGW197" s="113"/>
      <c r="RGX197" s="113"/>
      <c r="RGY197" s="113"/>
      <c r="RGZ197" s="113"/>
      <c r="RHA197" s="113"/>
      <c r="RHB197" s="113"/>
      <c r="RHC197" s="113"/>
      <c r="RHD197" s="113"/>
      <c r="RHE197" s="113"/>
      <c r="RHF197" s="113"/>
      <c r="RHG197" s="113"/>
      <c r="RHH197" s="113"/>
      <c r="RHI197" s="113"/>
      <c r="RHJ197" s="113"/>
      <c r="RHK197" s="113"/>
      <c r="RHL197" s="113"/>
      <c r="RHM197" s="113"/>
      <c r="RHN197" s="113"/>
      <c r="RHO197" s="113"/>
      <c r="RHP197" s="113"/>
      <c r="RHQ197" s="113"/>
      <c r="RHR197" s="113"/>
      <c r="RHS197" s="113"/>
      <c r="RHT197" s="113"/>
      <c r="RHU197" s="113"/>
      <c r="RHV197" s="113"/>
      <c r="RHW197" s="113"/>
      <c r="RHX197" s="113"/>
      <c r="RHY197" s="113"/>
      <c r="RHZ197" s="113"/>
      <c r="RIA197" s="113"/>
      <c r="RIB197" s="113"/>
      <c r="RIC197" s="113"/>
      <c r="RID197" s="113"/>
      <c r="RIE197" s="113"/>
      <c r="RIF197" s="113"/>
      <c r="RIG197" s="113"/>
      <c r="RIH197" s="113"/>
      <c r="RII197" s="113"/>
      <c r="RIJ197" s="113"/>
      <c r="RIK197" s="113"/>
      <c r="RIL197" s="113"/>
      <c r="RIM197" s="113"/>
      <c r="RIN197" s="113"/>
      <c r="RIO197" s="113"/>
      <c r="RIP197" s="113"/>
      <c r="RIQ197" s="113"/>
      <c r="RIR197" s="113"/>
      <c r="RIS197" s="113"/>
      <c r="RIT197" s="113"/>
      <c r="RIU197" s="113"/>
      <c r="RIV197" s="113"/>
      <c r="RIW197" s="113"/>
      <c r="RIX197" s="113"/>
      <c r="RIY197" s="113"/>
      <c r="RIZ197" s="113"/>
      <c r="RJA197" s="113"/>
      <c r="RJB197" s="113"/>
      <c r="RJC197" s="113"/>
      <c r="RJD197" s="113"/>
      <c r="RJE197" s="113"/>
      <c r="RJF197" s="113"/>
      <c r="RJG197" s="113"/>
      <c r="RJH197" s="113"/>
      <c r="RJI197" s="113"/>
      <c r="RJJ197" s="113"/>
      <c r="RJK197" s="113"/>
      <c r="RJL197" s="113"/>
      <c r="RJM197" s="113"/>
      <c r="RJN197" s="113"/>
      <c r="RJO197" s="113"/>
      <c r="RJP197" s="113"/>
      <c r="RJQ197" s="113"/>
      <c r="RJR197" s="113"/>
      <c r="RJS197" s="113"/>
      <c r="RJT197" s="113"/>
      <c r="RJU197" s="113"/>
      <c r="RJV197" s="113"/>
      <c r="RJW197" s="113"/>
      <c r="RJX197" s="113"/>
      <c r="RJY197" s="113"/>
      <c r="RJZ197" s="113"/>
      <c r="RKA197" s="113"/>
      <c r="RKB197" s="113"/>
      <c r="RKC197" s="113"/>
      <c r="RKD197" s="113"/>
      <c r="RKE197" s="113"/>
      <c r="RKF197" s="113"/>
      <c r="RKG197" s="113"/>
      <c r="RKH197" s="113"/>
      <c r="RKI197" s="113"/>
      <c r="RKJ197" s="113"/>
      <c r="RKK197" s="113"/>
      <c r="RKL197" s="113"/>
      <c r="RKM197" s="113"/>
      <c r="RKN197" s="113"/>
      <c r="RKO197" s="113"/>
      <c r="RKP197" s="113"/>
      <c r="RKQ197" s="113"/>
      <c r="RKR197" s="113"/>
      <c r="RKS197" s="113"/>
      <c r="RKT197" s="113"/>
      <c r="RKU197" s="113"/>
      <c r="RKV197" s="113"/>
      <c r="RKW197" s="113"/>
      <c r="RKX197" s="113"/>
      <c r="RKY197" s="113"/>
      <c r="RKZ197" s="113"/>
      <c r="RLA197" s="113"/>
      <c r="RLB197" s="113"/>
      <c r="RLC197" s="113"/>
      <c r="RLD197" s="113"/>
      <c r="RLE197" s="113"/>
      <c r="RLF197" s="113"/>
      <c r="RLG197" s="113"/>
      <c r="RLH197" s="113"/>
      <c r="RLI197" s="113"/>
      <c r="RLJ197" s="113"/>
      <c r="RLK197" s="113"/>
      <c r="RLL197" s="113"/>
      <c r="RLM197" s="113"/>
      <c r="RLN197" s="113"/>
      <c r="RLO197" s="113"/>
      <c r="RLP197" s="113"/>
      <c r="RLQ197" s="113"/>
      <c r="RLR197" s="113"/>
      <c r="RLS197" s="113"/>
      <c r="RLT197" s="113"/>
      <c r="RLU197" s="113"/>
      <c r="RLV197" s="113"/>
      <c r="RLW197" s="113"/>
      <c r="RLX197" s="113"/>
      <c r="RLY197" s="113"/>
      <c r="RLZ197" s="113"/>
      <c r="RMA197" s="113"/>
      <c r="RMB197" s="113"/>
      <c r="RMC197" s="113"/>
      <c r="RMD197" s="113"/>
      <c r="RME197" s="113"/>
      <c r="RMF197" s="113"/>
      <c r="RMG197" s="113"/>
      <c r="RMH197" s="113"/>
      <c r="RMI197" s="113"/>
      <c r="RMJ197" s="113"/>
      <c r="RMK197" s="113"/>
      <c r="RML197" s="113"/>
      <c r="RMM197" s="113"/>
      <c r="RMN197" s="113"/>
      <c r="RMO197" s="113"/>
      <c r="RMP197" s="113"/>
      <c r="RMQ197" s="113"/>
      <c r="RMR197" s="113"/>
      <c r="RMS197" s="113"/>
      <c r="RMT197" s="113"/>
      <c r="RMU197" s="113"/>
      <c r="RMV197" s="113"/>
      <c r="RMW197" s="113"/>
      <c r="RMX197" s="113"/>
      <c r="RMY197" s="113"/>
      <c r="RMZ197" s="113"/>
      <c r="RNA197" s="113"/>
      <c r="RNB197" s="113"/>
      <c r="RNC197" s="113"/>
      <c r="RND197" s="113"/>
      <c r="RNE197" s="113"/>
      <c r="RNF197" s="113"/>
      <c r="RNG197" s="113"/>
      <c r="RNH197" s="113"/>
      <c r="RNI197" s="113"/>
      <c r="RNJ197" s="113"/>
      <c r="RNK197" s="113"/>
      <c r="RNL197" s="113"/>
      <c r="RNM197" s="113"/>
      <c r="RNN197" s="113"/>
      <c r="RNO197" s="113"/>
      <c r="RNP197" s="113"/>
      <c r="RNQ197" s="113"/>
      <c r="RNR197" s="113"/>
      <c r="RNS197" s="113"/>
      <c r="RNT197" s="113"/>
      <c r="RNU197" s="113"/>
      <c r="RNV197" s="113"/>
      <c r="RNW197" s="113"/>
      <c r="RNX197" s="113"/>
      <c r="RNY197" s="113"/>
      <c r="RNZ197" s="113"/>
      <c r="ROA197" s="113"/>
      <c r="ROB197" s="113"/>
      <c r="ROC197" s="113"/>
      <c r="ROD197" s="113"/>
      <c r="ROE197" s="113"/>
      <c r="ROF197" s="113"/>
      <c r="ROG197" s="113"/>
      <c r="ROH197" s="113"/>
      <c r="ROI197" s="113"/>
      <c r="ROJ197" s="113"/>
      <c r="ROK197" s="113"/>
      <c r="ROL197" s="113"/>
      <c r="ROM197" s="113"/>
      <c r="RON197" s="113"/>
      <c r="ROO197" s="113"/>
      <c r="ROP197" s="113"/>
      <c r="ROQ197" s="113"/>
      <c r="ROR197" s="113"/>
      <c r="ROS197" s="113"/>
      <c r="ROT197" s="113"/>
      <c r="ROU197" s="113"/>
      <c r="ROV197" s="113"/>
      <c r="ROW197" s="113"/>
      <c r="ROX197" s="113"/>
      <c r="ROY197" s="113"/>
      <c r="ROZ197" s="113"/>
      <c r="RPA197" s="113"/>
      <c r="RPB197" s="113"/>
      <c r="RPC197" s="113"/>
      <c r="RPD197" s="113"/>
      <c r="RPE197" s="113"/>
      <c r="RPF197" s="113"/>
      <c r="RPG197" s="113"/>
      <c r="RPH197" s="113"/>
      <c r="RPI197" s="113"/>
      <c r="RPJ197" s="113"/>
      <c r="RPK197" s="113"/>
      <c r="RPL197" s="113"/>
      <c r="RPM197" s="113"/>
      <c r="RPN197" s="113"/>
      <c r="RPO197" s="113"/>
      <c r="RPP197" s="113"/>
      <c r="RPQ197" s="113"/>
      <c r="RPR197" s="113"/>
      <c r="RPS197" s="113"/>
      <c r="RPT197" s="113"/>
      <c r="RPU197" s="113"/>
      <c r="RPV197" s="113"/>
      <c r="RPW197" s="113"/>
      <c r="RPX197" s="113"/>
      <c r="RPY197" s="113"/>
      <c r="RPZ197" s="113"/>
      <c r="RQA197" s="113"/>
      <c r="RQB197" s="113"/>
      <c r="RQC197" s="113"/>
      <c r="RQD197" s="113"/>
      <c r="RQE197" s="113"/>
      <c r="RQF197" s="113"/>
      <c r="RQG197" s="113"/>
      <c r="RQH197" s="113"/>
      <c r="RQI197" s="113"/>
      <c r="RQJ197" s="113"/>
      <c r="RQK197" s="113"/>
      <c r="RQL197" s="113"/>
      <c r="RQM197" s="113"/>
      <c r="RQN197" s="113"/>
      <c r="RQO197" s="113"/>
      <c r="RQP197" s="113"/>
      <c r="RQQ197" s="113"/>
      <c r="RQR197" s="113"/>
      <c r="RQS197" s="113"/>
      <c r="RQT197" s="113"/>
      <c r="RQU197" s="113"/>
      <c r="RQV197" s="113"/>
      <c r="RQW197" s="113"/>
      <c r="RQX197" s="113"/>
      <c r="RQY197" s="113"/>
      <c r="RQZ197" s="113"/>
      <c r="RRA197" s="113"/>
      <c r="RRB197" s="113"/>
      <c r="RRC197" s="113"/>
      <c r="RRD197" s="113"/>
      <c r="RRE197" s="113"/>
      <c r="RRF197" s="113"/>
      <c r="RRG197" s="113"/>
      <c r="RRH197" s="113"/>
      <c r="RRI197" s="113"/>
      <c r="RRJ197" s="113"/>
      <c r="RRK197" s="113"/>
      <c r="RRL197" s="113"/>
      <c r="RRM197" s="113"/>
      <c r="RRN197" s="113"/>
      <c r="RRO197" s="113"/>
      <c r="RRP197" s="113"/>
      <c r="RRQ197" s="113"/>
      <c r="RRR197" s="113"/>
      <c r="RRS197" s="113"/>
      <c r="RRT197" s="113"/>
      <c r="RRU197" s="113"/>
      <c r="RRV197" s="113"/>
      <c r="RRW197" s="113"/>
      <c r="RRX197" s="113"/>
      <c r="RRY197" s="113"/>
      <c r="RRZ197" s="113"/>
      <c r="RSA197" s="113"/>
      <c r="RSB197" s="113"/>
      <c r="RSC197" s="113"/>
      <c r="RSD197" s="113"/>
      <c r="RSE197" s="113"/>
      <c r="RSF197" s="113"/>
      <c r="RSG197" s="113"/>
      <c r="RSH197" s="113"/>
      <c r="RSI197" s="113"/>
      <c r="RSJ197" s="113"/>
      <c r="RSK197" s="113"/>
      <c r="RSL197" s="113"/>
      <c r="RSM197" s="113"/>
      <c r="RSN197" s="113"/>
      <c r="RSO197" s="113"/>
      <c r="RSP197" s="113"/>
      <c r="RSQ197" s="113"/>
      <c r="RSR197" s="113"/>
      <c r="RSS197" s="113"/>
      <c r="RST197" s="113"/>
      <c r="RSU197" s="113"/>
      <c r="RSV197" s="113"/>
      <c r="RSW197" s="113"/>
      <c r="RSX197" s="113"/>
      <c r="RSY197" s="113"/>
      <c r="RSZ197" s="113"/>
      <c r="RTA197" s="113"/>
      <c r="RTB197" s="113"/>
      <c r="RTC197" s="113"/>
      <c r="RTD197" s="113"/>
      <c r="RTE197" s="113"/>
      <c r="RTF197" s="113"/>
      <c r="RTG197" s="113"/>
      <c r="RTH197" s="113"/>
      <c r="RTI197" s="113"/>
      <c r="RTJ197" s="113"/>
      <c r="RTK197" s="113"/>
      <c r="RTL197" s="113"/>
      <c r="RTM197" s="113"/>
      <c r="RTN197" s="113"/>
      <c r="RTO197" s="113"/>
      <c r="RTP197" s="113"/>
      <c r="RTQ197" s="113"/>
      <c r="RTR197" s="113"/>
      <c r="RTS197" s="113"/>
      <c r="RTT197" s="113"/>
      <c r="RTU197" s="113"/>
      <c r="RTV197" s="113"/>
      <c r="RTW197" s="113"/>
      <c r="RTX197" s="113"/>
      <c r="RTY197" s="113"/>
      <c r="RTZ197" s="113"/>
      <c r="RUA197" s="113"/>
      <c r="RUB197" s="113"/>
      <c r="RUC197" s="113"/>
      <c r="RUD197" s="113"/>
      <c r="RUE197" s="113"/>
      <c r="RUF197" s="113"/>
      <c r="RUG197" s="113"/>
      <c r="RUH197" s="113"/>
      <c r="RUI197" s="113"/>
      <c r="RUJ197" s="113"/>
      <c r="RUK197" s="113"/>
      <c r="RUL197" s="113"/>
      <c r="RUM197" s="113"/>
      <c r="RUN197" s="113"/>
      <c r="RUO197" s="113"/>
      <c r="RUP197" s="113"/>
      <c r="RUQ197" s="113"/>
      <c r="RUR197" s="113"/>
      <c r="RUS197" s="113"/>
      <c r="RUT197" s="113"/>
      <c r="RUU197" s="113"/>
      <c r="RUV197" s="113"/>
      <c r="RUW197" s="113"/>
      <c r="RUX197" s="113"/>
      <c r="RUY197" s="113"/>
      <c r="RUZ197" s="113"/>
      <c r="RVA197" s="113"/>
      <c r="RVB197" s="113"/>
      <c r="RVC197" s="113"/>
      <c r="RVD197" s="113"/>
      <c r="RVE197" s="113"/>
      <c r="RVF197" s="113"/>
      <c r="RVG197" s="113"/>
      <c r="RVH197" s="113"/>
      <c r="RVI197" s="113"/>
      <c r="RVJ197" s="113"/>
      <c r="RVK197" s="113"/>
      <c r="RVL197" s="113"/>
      <c r="RVM197" s="113"/>
      <c r="RVN197" s="113"/>
      <c r="RVO197" s="113"/>
      <c r="RVP197" s="113"/>
      <c r="RVQ197" s="113"/>
      <c r="RVR197" s="113"/>
      <c r="RVS197" s="113"/>
      <c r="RVT197" s="113"/>
      <c r="RVU197" s="113"/>
      <c r="RVV197" s="113"/>
      <c r="RVW197" s="113"/>
      <c r="RVX197" s="113"/>
      <c r="RVY197" s="113"/>
      <c r="RVZ197" s="113"/>
      <c r="RWA197" s="113"/>
      <c r="RWB197" s="113"/>
      <c r="RWC197" s="113"/>
      <c r="RWD197" s="113"/>
      <c r="RWE197" s="113"/>
      <c r="RWF197" s="113"/>
      <c r="RWG197" s="113"/>
      <c r="RWH197" s="113"/>
      <c r="RWI197" s="113"/>
      <c r="RWJ197" s="113"/>
      <c r="RWK197" s="113"/>
      <c r="RWL197" s="113"/>
      <c r="RWM197" s="113"/>
      <c r="RWN197" s="113"/>
      <c r="RWO197" s="113"/>
      <c r="RWP197" s="113"/>
      <c r="RWQ197" s="113"/>
      <c r="RWR197" s="113"/>
      <c r="RWS197" s="113"/>
      <c r="RWT197" s="113"/>
      <c r="RWU197" s="113"/>
      <c r="RWV197" s="113"/>
      <c r="RWW197" s="113"/>
      <c r="RWX197" s="113"/>
      <c r="RWY197" s="113"/>
      <c r="RWZ197" s="113"/>
      <c r="RXA197" s="113"/>
      <c r="RXB197" s="113"/>
      <c r="RXC197" s="113"/>
      <c r="RXD197" s="113"/>
      <c r="RXE197" s="113"/>
      <c r="RXF197" s="113"/>
      <c r="RXG197" s="113"/>
      <c r="RXH197" s="113"/>
      <c r="RXI197" s="113"/>
      <c r="RXJ197" s="113"/>
      <c r="RXK197" s="113"/>
      <c r="RXL197" s="113"/>
      <c r="RXM197" s="113"/>
      <c r="RXN197" s="113"/>
      <c r="RXO197" s="113"/>
      <c r="RXP197" s="113"/>
      <c r="RXQ197" s="113"/>
      <c r="RXR197" s="113"/>
      <c r="RXS197" s="113"/>
      <c r="RXT197" s="113"/>
      <c r="RXU197" s="113"/>
      <c r="RXV197" s="113"/>
      <c r="RXW197" s="113"/>
      <c r="RXX197" s="113"/>
      <c r="RXY197" s="113"/>
      <c r="RXZ197" s="113"/>
      <c r="RYA197" s="113"/>
      <c r="RYB197" s="113"/>
      <c r="RYC197" s="113"/>
      <c r="RYD197" s="113"/>
      <c r="RYE197" s="113"/>
      <c r="RYF197" s="113"/>
      <c r="RYG197" s="113"/>
      <c r="RYH197" s="113"/>
      <c r="RYI197" s="113"/>
      <c r="RYJ197" s="113"/>
      <c r="RYK197" s="113"/>
      <c r="RYL197" s="113"/>
      <c r="RYM197" s="113"/>
      <c r="RYN197" s="113"/>
      <c r="RYO197" s="113"/>
      <c r="RYP197" s="113"/>
      <c r="RYQ197" s="113"/>
      <c r="RYR197" s="113"/>
      <c r="RYS197" s="113"/>
      <c r="RYT197" s="113"/>
      <c r="RYU197" s="113"/>
      <c r="RYV197" s="113"/>
      <c r="RYW197" s="113"/>
      <c r="RYX197" s="113"/>
      <c r="RYY197" s="113"/>
      <c r="RYZ197" s="113"/>
      <c r="RZA197" s="113"/>
      <c r="RZB197" s="113"/>
      <c r="RZC197" s="113"/>
      <c r="RZD197" s="113"/>
      <c r="RZE197" s="113"/>
      <c r="RZF197" s="113"/>
      <c r="RZG197" s="113"/>
      <c r="RZH197" s="113"/>
      <c r="RZI197" s="113"/>
      <c r="RZJ197" s="113"/>
      <c r="RZK197" s="113"/>
      <c r="RZL197" s="113"/>
      <c r="RZM197" s="113"/>
      <c r="RZN197" s="113"/>
      <c r="RZO197" s="113"/>
      <c r="RZP197" s="113"/>
      <c r="RZQ197" s="113"/>
      <c r="RZR197" s="113"/>
      <c r="RZS197" s="113"/>
      <c r="RZT197" s="113"/>
      <c r="RZU197" s="113"/>
      <c r="RZV197" s="113"/>
      <c r="RZW197" s="113"/>
      <c r="RZX197" s="113"/>
      <c r="RZY197" s="113"/>
      <c r="RZZ197" s="113"/>
      <c r="SAA197" s="113"/>
      <c r="SAB197" s="113"/>
      <c r="SAC197" s="113"/>
      <c r="SAD197" s="113"/>
      <c r="SAE197" s="113"/>
      <c r="SAF197" s="113"/>
      <c r="SAG197" s="113"/>
      <c r="SAH197" s="113"/>
      <c r="SAI197" s="113"/>
      <c r="SAJ197" s="113"/>
      <c r="SAK197" s="113"/>
      <c r="SAL197" s="113"/>
      <c r="SAM197" s="113"/>
      <c r="SAN197" s="113"/>
      <c r="SAO197" s="113"/>
      <c r="SAP197" s="113"/>
      <c r="SAQ197" s="113"/>
      <c r="SAR197" s="113"/>
      <c r="SAS197" s="113"/>
      <c r="SAT197" s="113"/>
      <c r="SAU197" s="113"/>
      <c r="SAV197" s="113"/>
      <c r="SAW197" s="113"/>
      <c r="SAX197" s="113"/>
      <c r="SAY197" s="113"/>
      <c r="SAZ197" s="113"/>
      <c r="SBA197" s="113"/>
      <c r="SBB197" s="113"/>
      <c r="SBC197" s="113"/>
      <c r="SBD197" s="113"/>
      <c r="SBE197" s="113"/>
      <c r="SBF197" s="113"/>
      <c r="SBG197" s="113"/>
      <c r="SBH197" s="113"/>
      <c r="SBI197" s="113"/>
      <c r="SBJ197" s="113"/>
      <c r="SBK197" s="113"/>
      <c r="SBL197" s="113"/>
      <c r="SBM197" s="113"/>
      <c r="SBN197" s="113"/>
      <c r="SBO197" s="113"/>
      <c r="SBP197" s="113"/>
      <c r="SBQ197" s="113"/>
      <c r="SBR197" s="113"/>
      <c r="SBS197" s="113"/>
      <c r="SBT197" s="113"/>
      <c r="SBU197" s="113"/>
      <c r="SBV197" s="113"/>
      <c r="SBW197" s="113"/>
      <c r="SBX197" s="113"/>
      <c r="SBY197" s="113"/>
      <c r="SBZ197" s="113"/>
      <c r="SCA197" s="113"/>
      <c r="SCB197" s="113"/>
      <c r="SCC197" s="113"/>
      <c r="SCD197" s="113"/>
      <c r="SCE197" s="113"/>
      <c r="SCF197" s="113"/>
      <c r="SCG197" s="113"/>
      <c r="SCH197" s="113"/>
      <c r="SCI197" s="113"/>
      <c r="SCJ197" s="113"/>
      <c r="SCK197" s="113"/>
      <c r="SCL197" s="113"/>
      <c r="SCM197" s="113"/>
      <c r="SCN197" s="113"/>
      <c r="SCO197" s="113"/>
      <c r="SCP197" s="113"/>
      <c r="SCQ197" s="113"/>
      <c r="SCR197" s="113"/>
      <c r="SCS197" s="113"/>
      <c r="SCT197" s="113"/>
      <c r="SCU197" s="113"/>
      <c r="SCV197" s="113"/>
      <c r="SCW197" s="113"/>
      <c r="SCX197" s="113"/>
      <c r="SCY197" s="113"/>
      <c r="SCZ197" s="113"/>
      <c r="SDA197" s="113"/>
      <c r="SDB197" s="113"/>
      <c r="SDC197" s="113"/>
      <c r="SDD197" s="113"/>
      <c r="SDE197" s="113"/>
      <c r="SDF197" s="113"/>
      <c r="SDG197" s="113"/>
      <c r="SDH197" s="113"/>
      <c r="SDI197" s="113"/>
      <c r="SDJ197" s="113"/>
      <c r="SDK197" s="113"/>
      <c r="SDL197" s="113"/>
      <c r="SDM197" s="113"/>
      <c r="SDN197" s="113"/>
      <c r="SDO197" s="113"/>
      <c r="SDP197" s="113"/>
      <c r="SDQ197" s="113"/>
      <c r="SDR197" s="113"/>
      <c r="SDS197" s="113"/>
      <c r="SDT197" s="113"/>
      <c r="SDU197" s="113"/>
      <c r="SDV197" s="113"/>
      <c r="SDW197" s="113"/>
      <c r="SDX197" s="113"/>
      <c r="SDY197" s="113"/>
      <c r="SDZ197" s="113"/>
      <c r="SEA197" s="113"/>
      <c r="SEB197" s="113"/>
      <c r="SEC197" s="113"/>
      <c r="SED197" s="113"/>
      <c r="SEE197" s="113"/>
      <c r="SEF197" s="113"/>
      <c r="SEG197" s="113"/>
      <c r="SEH197" s="113"/>
      <c r="SEI197" s="113"/>
      <c r="SEJ197" s="113"/>
      <c r="SEK197" s="113"/>
      <c r="SEL197" s="113"/>
      <c r="SEM197" s="113"/>
      <c r="SEN197" s="113"/>
      <c r="SEO197" s="113"/>
      <c r="SEP197" s="113"/>
      <c r="SEQ197" s="113"/>
      <c r="SER197" s="113"/>
      <c r="SES197" s="113"/>
      <c r="SET197" s="113"/>
      <c r="SEU197" s="113"/>
      <c r="SEV197" s="113"/>
      <c r="SEW197" s="113"/>
      <c r="SEX197" s="113"/>
      <c r="SEY197" s="113"/>
      <c r="SEZ197" s="113"/>
      <c r="SFA197" s="113"/>
      <c r="SFB197" s="113"/>
      <c r="SFC197" s="113"/>
      <c r="SFD197" s="113"/>
      <c r="SFE197" s="113"/>
      <c r="SFF197" s="113"/>
      <c r="SFG197" s="113"/>
      <c r="SFH197" s="113"/>
      <c r="SFI197" s="113"/>
      <c r="SFJ197" s="113"/>
      <c r="SFK197" s="113"/>
      <c r="SFL197" s="113"/>
      <c r="SFM197" s="113"/>
      <c r="SFN197" s="113"/>
      <c r="SFO197" s="113"/>
      <c r="SFP197" s="113"/>
      <c r="SFQ197" s="113"/>
      <c r="SFR197" s="113"/>
      <c r="SFS197" s="113"/>
      <c r="SFT197" s="113"/>
      <c r="SFU197" s="113"/>
      <c r="SFV197" s="113"/>
      <c r="SFW197" s="113"/>
      <c r="SFX197" s="113"/>
      <c r="SFY197" s="113"/>
      <c r="SFZ197" s="113"/>
      <c r="SGA197" s="113"/>
      <c r="SGB197" s="113"/>
      <c r="SGC197" s="113"/>
      <c r="SGD197" s="113"/>
      <c r="SGE197" s="113"/>
      <c r="SGF197" s="113"/>
      <c r="SGG197" s="113"/>
      <c r="SGH197" s="113"/>
      <c r="SGI197" s="113"/>
      <c r="SGJ197" s="113"/>
      <c r="SGK197" s="113"/>
      <c r="SGL197" s="113"/>
      <c r="SGM197" s="113"/>
      <c r="SGN197" s="113"/>
      <c r="SGO197" s="113"/>
      <c r="SGP197" s="113"/>
      <c r="SGQ197" s="113"/>
      <c r="SGR197" s="113"/>
      <c r="SGS197" s="113"/>
      <c r="SGT197" s="113"/>
      <c r="SGU197" s="113"/>
      <c r="SGV197" s="113"/>
      <c r="SGW197" s="113"/>
      <c r="SGX197" s="113"/>
      <c r="SGY197" s="113"/>
      <c r="SGZ197" s="113"/>
      <c r="SHA197" s="113"/>
      <c r="SHB197" s="113"/>
      <c r="SHC197" s="113"/>
      <c r="SHD197" s="113"/>
      <c r="SHE197" s="113"/>
      <c r="SHF197" s="113"/>
      <c r="SHG197" s="113"/>
      <c r="SHH197" s="113"/>
      <c r="SHI197" s="113"/>
      <c r="SHJ197" s="113"/>
      <c r="SHK197" s="113"/>
      <c r="SHL197" s="113"/>
      <c r="SHM197" s="113"/>
      <c r="SHN197" s="113"/>
      <c r="SHO197" s="113"/>
      <c r="SHP197" s="113"/>
      <c r="SHQ197" s="113"/>
      <c r="SHR197" s="113"/>
      <c r="SHS197" s="113"/>
      <c r="SHT197" s="113"/>
      <c r="SHU197" s="113"/>
      <c r="SHV197" s="113"/>
      <c r="SHW197" s="113"/>
      <c r="SHX197" s="113"/>
      <c r="SHY197" s="113"/>
      <c r="SHZ197" s="113"/>
      <c r="SIA197" s="113"/>
      <c r="SIB197" s="113"/>
      <c r="SIC197" s="113"/>
      <c r="SID197" s="113"/>
      <c r="SIE197" s="113"/>
      <c r="SIF197" s="113"/>
      <c r="SIG197" s="113"/>
      <c r="SIH197" s="113"/>
      <c r="SII197" s="113"/>
      <c r="SIJ197" s="113"/>
      <c r="SIK197" s="113"/>
      <c r="SIL197" s="113"/>
      <c r="SIM197" s="113"/>
      <c r="SIN197" s="113"/>
      <c r="SIO197" s="113"/>
      <c r="SIP197" s="113"/>
      <c r="SIQ197" s="113"/>
      <c r="SIR197" s="113"/>
      <c r="SIS197" s="113"/>
      <c r="SIT197" s="113"/>
      <c r="SIU197" s="113"/>
      <c r="SIV197" s="113"/>
      <c r="SIW197" s="113"/>
      <c r="SIX197" s="113"/>
      <c r="SIY197" s="113"/>
      <c r="SIZ197" s="113"/>
      <c r="SJA197" s="113"/>
      <c r="SJB197" s="113"/>
      <c r="SJC197" s="113"/>
      <c r="SJD197" s="113"/>
      <c r="SJE197" s="113"/>
      <c r="SJF197" s="113"/>
      <c r="SJG197" s="113"/>
      <c r="SJH197" s="113"/>
      <c r="SJI197" s="113"/>
      <c r="SJJ197" s="113"/>
      <c r="SJK197" s="113"/>
      <c r="SJL197" s="113"/>
      <c r="SJM197" s="113"/>
      <c r="SJN197" s="113"/>
      <c r="SJO197" s="113"/>
      <c r="SJP197" s="113"/>
      <c r="SJQ197" s="113"/>
      <c r="SJR197" s="113"/>
      <c r="SJS197" s="113"/>
      <c r="SJT197" s="113"/>
      <c r="SJU197" s="113"/>
      <c r="SJV197" s="113"/>
      <c r="SJW197" s="113"/>
      <c r="SJX197" s="113"/>
      <c r="SJY197" s="113"/>
      <c r="SJZ197" s="113"/>
      <c r="SKA197" s="113"/>
      <c r="SKB197" s="113"/>
      <c r="SKC197" s="113"/>
      <c r="SKD197" s="113"/>
      <c r="SKE197" s="113"/>
      <c r="SKF197" s="113"/>
      <c r="SKG197" s="113"/>
      <c r="SKH197" s="113"/>
      <c r="SKI197" s="113"/>
      <c r="SKJ197" s="113"/>
      <c r="SKK197" s="113"/>
      <c r="SKL197" s="113"/>
      <c r="SKM197" s="113"/>
      <c r="SKN197" s="113"/>
      <c r="SKO197" s="113"/>
      <c r="SKP197" s="113"/>
      <c r="SKQ197" s="113"/>
      <c r="SKR197" s="113"/>
      <c r="SKS197" s="113"/>
      <c r="SKT197" s="113"/>
      <c r="SKU197" s="113"/>
      <c r="SKV197" s="113"/>
      <c r="SKW197" s="113"/>
      <c r="SKX197" s="113"/>
      <c r="SKY197" s="113"/>
      <c r="SKZ197" s="113"/>
      <c r="SLA197" s="113"/>
      <c r="SLB197" s="113"/>
      <c r="SLC197" s="113"/>
      <c r="SLD197" s="113"/>
      <c r="SLE197" s="113"/>
      <c r="SLF197" s="113"/>
      <c r="SLG197" s="113"/>
      <c r="SLH197" s="113"/>
      <c r="SLI197" s="113"/>
      <c r="SLJ197" s="113"/>
      <c r="SLK197" s="113"/>
      <c r="SLL197" s="113"/>
      <c r="SLM197" s="113"/>
      <c r="SLN197" s="113"/>
      <c r="SLO197" s="113"/>
      <c r="SLP197" s="113"/>
      <c r="SLQ197" s="113"/>
      <c r="SLR197" s="113"/>
      <c r="SLS197" s="113"/>
      <c r="SLT197" s="113"/>
      <c r="SLU197" s="113"/>
      <c r="SLV197" s="113"/>
      <c r="SLW197" s="113"/>
      <c r="SLX197" s="113"/>
      <c r="SLY197" s="113"/>
      <c r="SLZ197" s="113"/>
      <c r="SMA197" s="113"/>
      <c r="SMB197" s="113"/>
      <c r="SMC197" s="113"/>
      <c r="SMD197" s="113"/>
      <c r="SME197" s="113"/>
      <c r="SMF197" s="113"/>
      <c r="SMG197" s="113"/>
      <c r="SMH197" s="113"/>
      <c r="SMI197" s="113"/>
      <c r="SMJ197" s="113"/>
      <c r="SMK197" s="113"/>
      <c r="SML197" s="113"/>
      <c r="SMM197" s="113"/>
      <c r="SMN197" s="113"/>
      <c r="SMO197" s="113"/>
      <c r="SMP197" s="113"/>
      <c r="SMQ197" s="113"/>
      <c r="SMR197" s="113"/>
      <c r="SMS197" s="113"/>
      <c r="SMT197" s="113"/>
      <c r="SMU197" s="113"/>
      <c r="SMV197" s="113"/>
      <c r="SMW197" s="113"/>
      <c r="SMX197" s="113"/>
      <c r="SMY197" s="113"/>
      <c r="SMZ197" s="113"/>
      <c r="SNA197" s="113"/>
      <c r="SNB197" s="113"/>
      <c r="SNC197" s="113"/>
      <c r="SND197" s="113"/>
      <c r="SNE197" s="113"/>
      <c r="SNF197" s="113"/>
      <c r="SNG197" s="113"/>
      <c r="SNH197" s="113"/>
      <c r="SNI197" s="113"/>
      <c r="SNJ197" s="113"/>
      <c r="SNK197" s="113"/>
      <c r="SNL197" s="113"/>
      <c r="SNM197" s="113"/>
      <c r="SNN197" s="113"/>
      <c r="SNO197" s="113"/>
      <c r="SNP197" s="113"/>
      <c r="SNQ197" s="113"/>
      <c r="SNR197" s="113"/>
      <c r="SNS197" s="113"/>
      <c r="SNT197" s="113"/>
      <c r="SNU197" s="113"/>
      <c r="SNV197" s="113"/>
      <c r="SNW197" s="113"/>
      <c r="SNX197" s="113"/>
      <c r="SNY197" s="113"/>
      <c r="SNZ197" s="113"/>
      <c r="SOA197" s="113"/>
      <c r="SOB197" s="113"/>
      <c r="SOC197" s="113"/>
      <c r="SOD197" s="113"/>
      <c r="SOE197" s="113"/>
      <c r="SOF197" s="113"/>
      <c r="SOG197" s="113"/>
      <c r="SOH197" s="113"/>
      <c r="SOI197" s="113"/>
      <c r="SOJ197" s="113"/>
      <c r="SOK197" s="113"/>
      <c r="SOL197" s="113"/>
      <c r="SOM197" s="113"/>
      <c r="SON197" s="113"/>
      <c r="SOO197" s="113"/>
      <c r="SOP197" s="113"/>
      <c r="SOQ197" s="113"/>
      <c r="SOR197" s="113"/>
      <c r="SOS197" s="113"/>
      <c r="SOT197" s="113"/>
      <c r="SOU197" s="113"/>
      <c r="SOV197" s="113"/>
      <c r="SOW197" s="113"/>
      <c r="SOX197" s="113"/>
      <c r="SOY197" s="113"/>
      <c r="SOZ197" s="113"/>
      <c r="SPA197" s="113"/>
      <c r="SPB197" s="113"/>
      <c r="SPC197" s="113"/>
      <c r="SPD197" s="113"/>
      <c r="SPE197" s="113"/>
      <c r="SPF197" s="113"/>
      <c r="SPG197" s="113"/>
      <c r="SPH197" s="113"/>
      <c r="SPI197" s="113"/>
      <c r="SPJ197" s="113"/>
      <c r="SPK197" s="113"/>
      <c r="SPL197" s="113"/>
      <c r="SPM197" s="113"/>
      <c r="SPN197" s="113"/>
      <c r="SPO197" s="113"/>
      <c r="SPP197" s="113"/>
      <c r="SPQ197" s="113"/>
      <c r="SPR197" s="113"/>
      <c r="SPS197" s="113"/>
      <c r="SPT197" s="113"/>
      <c r="SPU197" s="113"/>
      <c r="SPV197" s="113"/>
      <c r="SPW197" s="113"/>
      <c r="SPX197" s="113"/>
      <c r="SPY197" s="113"/>
      <c r="SPZ197" s="113"/>
      <c r="SQA197" s="113"/>
      <c r="SQB197" s="113"/>
      <c r="SQC197" s="113"/>
      <c r="SQD197" s="113"/>
      <c r="SQE197" s="113"/>
      <c r="SQF197" s="113"/>
      <c r="SQG197" s="113"/>
      <c r="SQH197" s="113"/>
      <c r="SQI197" s="113"/>
      <c r="SQJ197" s="113"/>
      <c r="SQK197" s="113"/>
      <c r="SQL197" s="113"/>
      <c r="SQM197" s="113"/>
      <c r="SQN197" s="113"/>
      <c r="SQO197" s="113"/>
      <c r="SQP197" s="113"/>
      <c r="SQQ197" s="113"/>
      <c r="SQR197" s="113"/>
      <c r="SQS197" s="113"/>
      <c r="SQT197" s="113"/>
      <c r="SQU197" s="113"/>
      <c r="SQV197" s="113"/>
      <c r="SQW197" s="113"/>
      <c r="SQX197" s="113"/>
      <c r="SQY197" s="113"/>
      <c r="SQZ197" s="113"/>
      <c r="SRA197" s="113"/>
      <c r="SRB197" s="113"/>
      <c r="SRC197" s="113"/>
      <c r="SRD197" s="113"/>
      <c r="SRE197" s="113"/>
      <c r="SRF197" s="113"/>
      <c r="SRG197" s="113"/>
      <c r="SRH197" s="113"/>
      <c r="SRI197" s="113"/>
      <c r="SRJ197" s="113"/>
      <c r="SRK197" s="113"/>
      <c r="SRL197" s="113"/>
      <c r="SRM197" s="113"/>
      <c r="SRN197" s="113"/>
      <c r="SRO197" s="113"/>
      <c r="SRP197" s="113"/>
      <c r="SRQ197" s="113"/>
      <c r="SRR197" s="113"/>
      <c r="SRS197" s="113"/>
      <c r="SRT197" s="113"/>
      <c r="SRU197" s="113"/>
      <c r="SRV197" s="113"/>
      <c r="SRW197" s="113"/>
      <c r="SRX197" s="113"/>
      <c r="SRY197" s="113"/>
      <c r="SRZ197" s="113"/>
      <c r="SSA197" s="113"/>
      <c r="SSB197" s="113"/>
      <c r="SSC197" s="113"/>
      <c r="SSD197" s="113"/>
      <c r="SSE197" s="113"/>
      <c r="SSF197" s="113"/>
      <c r="SSG197" s="113"/>
      <c r="SSH197" s="113"/>
      <c r="SSI197" s="113"/>
      <c r="SSJ197" s="113"/>
      <c r="SSK197" s="113"/>
      <c r="SSL197" s="113"/>
      <c r="SSM197" s="113"/>
      <c r="SSN197" s="113"/>
      <c r="SSO197" s="113"/>
      <c r="SSP197" s="113"/>
      <c r="SSQ197" s="113"/>
      <c r="SSR197" s="113"/>
      <c r="SSS197" s="113"/>
      <c r="SST197" s="113"/>
      <c r="SSU197" s="113"/>
      <c r="SSV197" s="113"/>
      <c r="SSW197" s="113"/>
      <c r="SSX197" s="113"/>
      <c r="SSY197" s="113"/>
      <c r="SSZ197" s="113"/>
      <c r="STA197" s="113"/>
      <c r="STB197" s="113"/>
      <c r="STC197" s="113"/>
      <c r="STD197" s="113"/>
      <c r="STE197" s="113"/>
      <c r="STF197" s="113"/>
      <c r="STG197" s="113"/>
      <c r="STH197" s="113"/>
      <c r="STI197" s="113"/>
      <c r="STJ197" s="113"/>
      <c r="STK197" s="113"/>
      <c r="STL197" s="113"/>
      <c r="STM197" s="113"/>
      <c r="STN197" s="113"/>
      <c r="STO197" s="113"/>
      <c r="STP197" s="113"/>
      <c r="STQ197" s="113"/>
      <c r="STR197" s="113"/>
      <c r="STS197" s="113"/>
      <c r="STT197" s="113"/>
      <c r="STU197" s="113"/>
      <c r="STV197" s="113"/>
      <c r="STW197" s="113"/>
      <c r="STX197" s="113"/>
      <c r="STY197" s="113"/>
      <c r="STZ197" s="113"/>
      <c r="SUA197" s="113"/>
      <c r="SUB197" s="113"/>
      <c r="SUC197" s="113"/>
      <c r="SUD197" s="113"/>
      <c r="SUE197" s="113"/>
      <c r="SUF197" s="113"/>
      <c r="SUG197" s="113"/>
      <c r="SUH197" s="113"/>
      <c r="SUI197" s="113"/>
      <c r="SUJ197" s="113"/>
      <c r="SUK197" s="113"/>
      <c r="SUL197" s="113"/>
      <c r="SUM197" s="113"/>
      <c r="SUN197" s="113"/>
      <c r="SUO197" s="113"/>
      <c r="SUP197" s="113"/>
      <c r="SUQ197" s="113"/>
      <c r="SUR197" s="113"/>
      <c r="SUS197" s="113"/>
      <c r="SUT197" s="113"/>
      <c r="SUU197" s="113"/>
      <c r="SUV197" s="113"/>
      <c r="SUW197" s="113"/>
      <c r="SUX197" s="113"/>
      <c r="SUY197" s="113"/>
      <c r="SUZ197" s="113"/>
      <c r="SVA197" s="113"/>
      <c r="SVB197" s="113"/>
      <c r="SVC197" s="113"/>
      <c r="SVD197" s="113"/>
      <c r="SVE197" s="113"/>
      <c r="SVF197" s="113"/>
      <c r="SVG197" s="113"/>
      <c r="SVH197" s="113"/>
      <c r="SVI197" s="113"/>
      <c r="SVJ197" s="113"/>
      <c r="SVK197" s="113"/>
      <c r="SVL197" s="113"/>
      <c r="SVM197" s="113"/>
      <c r="SVN197" s="113"/>
      <c r="SVO197" s="113"/>
      <c r="SVP197" s="113"/>
      <c r="SVQ197" s="113"/>
      <c r="SVR197" s="113"/>
      <c r="SVS197" s="113"/>
      <c r="SVT197" s="113"/>
      <c r="SVU197" s="113"/>
      <c r="SVV197" s="113"/>
      <c r="SVW197" s="113"/>
      <c r="SVX197" s="113"/>
      <c r="SVY197" s="113"/>
      <c r="SVZ197" s="113"/>
      <c r="SWA197" s="113"/>
      <c r="SWB197" s="113"/>
      <c r="SWC197" s="113"/>
      <c r="SWD197" s="113"/>
      <c r="SWE197" s="113"/>
      <c r="SWF197" s="113"/>
      <c r="SWG197" s="113"/>
      <c r="SWH197" s="113"/>
      <c r="SWI197" s="113"/>
      <c r="SWJ197" s="113"/>
      <c r="SWK197" s="113"/>
      <c r="SWL197" s="113"/>
      <c r="SWM197" s="113"/>
      <c r="SWN197" s="113"/>
      <c r="SWO197" s="113"/>
      <c r="SWP197" s="113"/>
      <c r="SWQ197" s="113"/>
      <c r="SWR197" s="113"/>
      <c r="SWS197" s="113"/>
      <c r="SWT197" s="113"/>
      <c r="SWU197" s="113"/>
      <c r="SWV197" s="113"/>
      <c r="SWW197" s="113"/>
      <c r="SWX197" s="113"/>
      <c r="SWY197" s="113"/>
      <c r="SWZ197" s="113"/>
      <c r="SXA197" s="113"/>
      <c r="SXB197" s="113"/>
      <c r="SXC197" s="113"/>
      <c r="SXD197" s="113"/>
      <c r="SXE197" s="113"/>
      <c r="SXF197" s="113"/>
      <c r="SXG197" s="113"/>
      <c r="SXH197" s="113"/>
      <c r="SXI197" s="113"/>
      <c r="SXJ197" s="113"/>
      <c r="SXK197" s="113"/>
      <c r="SXL197" s="113"/>
      <c r="SXM197" s="113"/>
      <c r="SXN197" s="113"/>
      <c r="SXO197" s="113"/>
      <c r="SXP197" s="113"/>
      <c r="SXQ197" s="113"/>
      <c r="SXR197" s="113"/>
      <c r="SXS197" s="113"/>
      <c r="SXT197" s="113"/>
      <c r="SXU197" s="113"/>
      <c r="SXV197" s="113"/>
      <c r="SXW197" s="113"/>
      <c r="SXX197" s="113"/>
      <c r="SXY197" s="113"/>
      <c r="SXZ197" s="113"/>
      <c r="SYA197" s="113"/>
      <c r="SYB197" s="113"/>
      <c r="SYC197" s="113"/>
      <c r="SYD197" s="113"/>
      <c r="SYE197" s="113"/>
      <c r="SYF197" s="113"/>
      <c r="SYG197" s="113"/>
      <c r="SYH197" s="113"/>
      <c r="SYI197" s="113"/>
      <c r="SYJ197" s="113"/>
      <c r="SYK197" s="113"/>
      <c r="SYL197" s="113"/>
      <c r="SYM197" s="113"/>
      <c r="SYN197" s="113"/>
      <c r="SYO197" s="113"/>
      <c r="SYP197" s="113"/>
      <c r="SYQ197" s="113"/>
      <c r="SYR197" s="113"/>
      <c r="SYS197" s="113"/>
      <c r="SYT197" s="113"/>
      <c r="SYU197" s="113"/>
      <c r="SYV197" s="113"/>
      <c r="SYW197" s="113"/>
      <c r="SYX197" s="113"/>
      <c r="SYY197" s="113"/>
      <c r="SYZ197" s="113"/>
      <c r="SZA197" s="113"/>
      <c r="SZB197" s="113"/>
      <c r="SZC197" s="113"/>
      <c r="SZD197" s="113"/>
      <c r="SZE197" s="113"/>
      <c r="SZF197" s="113"/>
      <c r="SZG197" s="113"/>
      <c r="SZH197" s="113"/>
      <c r="SZI197" s="113"/>
      <c r="SZJ197" s="113"/>
      <c r="SZK197" s="113"/>
      <c r="SZL197" s="113"/>
      <c r="SZM197" s="113"/>
      <c r="SZN197" s="113"/>
      <c r="SZO197" s="113"/>
      <c r="SZP197" s="113"/>
      <c r="SZQ197" s="113"/>
      <c r="SZR197" s="113"/>
      <c r="SZS197" s="113"/>
      <c r="SZT197" s="113"/>
      <c r="SZU197" s="113"/>
      <c r="SZV197" s="113"/>
      <c r="SZW197" s="113"/>
      <c r="SZX197" s="113"/>
      <c r="SZY197" s="113"/>
      <c r="SZZ197" s="113"/>
      <c r="TAA197" s="113"/>
      <c r="TAB197" s="113"/>
      <c r="TAC197" s="113"/>
      <c r="TAD197" s="113"/>
      <c r="TAE197" s="113"/>
      <c r="TAF197" s="113"/>
      <c r="TAG197" s="113"/>
      <c r="TAH197" s="113"/>
      <c r="TAI197" s="113"/>
      <c r="TAJ197" s="113"/>
      <c r="TAK197" s="113"/>
      <c r="TAL197" s="113"/>
      <c r="TAM197" s="113"/>
      <c r="TAN197" s="113"/>
      <c r="TAO197" s="113"/>
      <c r="TAP197" s="113"/>
      <c r="TAQ197" s="113"/>
      <c r="TAR197" s="113"/>
      <c r="TAS197" s="113"/>
      <c r="TAT197" s="113"/>
      <c r="TAU197" s="113"/>
      <c r="TAV197" s="113"/>
      <c r="TAW197" s="113"/>
      <c r="TAX197" s="113"/>
      <c r="TAY197" s="113"/>
      <c r="TAZ197" s="113"/>
      <c r="TBA197" s="113"/>
      <c r="TBB197" s="113"/>
      <c r="TBC197" s="113"/>
      <c r="TBD197" s="113"/>
      <c r="TBE197" s="113"/>
      <c r="TBF197" s="113"/>
      <c r="TBG197" s="113"/>
      <c r="TBH197" s="113"/>
      <c r="TBI197" s="113"/>
      <c r="TBJ197" s="113"/>
      <c r="TBK197" s="113"/>
      <c r="TBL197" s="113"/>
      <c r="TBM197" s="113"/>
      <c r="TBN197" s="113"/>
      <c r="TBO197" s="113"/>
      <c r="TBP197" s="113"/>
      <c r="TBQ197" s="113"/>
      <c r="TBR197" s="113"/>
      <c r="TBS197" s="113"/>
      <c r="TBT197" s="113"/>
      <c r="TBU197" s="113"/>
      <c r="TBV197" s="113"/>
      <c r="TBW197" s="113"/>
      <c r="TBX197" s="113"/>
      <c r="TBY197" s="113"/>
      <c r="TBZ197" s="113"/>
      <c r="TCA197" s="113"/>
      <c r="TCB197" s="113"/>
      <c r="TCC197" s="113"/>
      <c r="TCD197" s="113"/>
      <c r="TCE197" s="113"/>
      <c r="TCF197" s="113"/>
      <c r="TCG197" s="113"/>
      <c r="TCH197" s="113"/>
      <c r="TCI197" s="113"/>
      <c r="TCJ197" s="113"/>
      <c r="TCK197" s="113"/>
      <c r="TCL197" s="113"/>
      <c r="TCM197" s="113"/>
      <c r="TCN197" s="113"/>
      <c r="TCO197" s="113"/>
      <c r="TCP197" s="113"/>
      <c r="TCQ197" s="113"/>
      <c r="TCR197" s="113"/>
      <c r="TCS197" s="113"/>
      <c r="TCT197" s="113"/>
      <c r="TCU197" s="113"/>
      <c r="TCV197" s="113"/>
      <c r="TCW197" s="113"/>
      <c r="TCX197" s="113"/>
      <c r="TCY197" s="113"/>
      <c r="TCZ197" s="113"/>
      <c r="TDA197" s="113"/>
      <c r="TDB197" s="113"/>
      <c r="TDC197" s="113"/>
      <c r="TDD197" s="113"/>
      <c r="TDE197" s="113"/>
      <c r="TDF197" s="113"/>
      <c r="TDG197" s="113"/>
      <c r="TDH197" s="113"/>
      <c r="TDI197" s="113"/>
      <c r="TDJ197" s="113"/>
      <c r="TDK197" s="113"/>
      <c r="TDL197" s="113"/>
      <c r="TDM197" s="113"/>
      <c r="TDN197" s="113"/>
      <c r="TDO197" s="113"/>
      <c r="TDP197" s="113"/>
      <c r="TDQ197" s="113"/>
      <c r="TDR197" s="113"/>
      <c r="TDS197" s="113"/>
      <c r="TDT197" s="113"/>
      <c r="TDU197" s="113"/>
      <c r="TDV197" s="113"/>
      <c r="TDW197" s="113"/>
      <c r="TDX197" s="113"/>
      <c r="TDY197" s="113"/>
      <c r="TDZ197" s="113"/>
      <c r="TEA197" s="113"/>
      <c r="TEB197" s="113"/>
      <c r="TEC197" s="113"/>
      <c r="TED197" s="113"/>
      <c r="TEE197" s="113"/>
      <c r="TEF197" s="113"/>
      <c r="TEG197" s="113"/>
      <c r="TEH197" s="113"/>
      <c r="TEI197" s="113"/>
      <c r="TEJ197" s="113"/>
      <c r="TEK197" s="113"/>
      <c r="TEL197" s="113"/>
      <c r="TEM197" s="113"/>
      <c r="TEN197" s="113"/>
      <c r="TEO197" s="113"/>
      <c r="TEP197" s="113"/>
      <c r="TEQ197" s="113"/>
      <c r="TER197" s="113"/>
      <c r="TES197" s="113"/>
      <c r="TET197" s="113"/>
      <c r="TEU197" s="113"/>
      <c r="TEV197" s="113"/>
      <c r="TEW197" s="113"/>
      <c r="TEX197" s="113"/>
      <c r="TEY197" s="113"/>
      <c r="TEZ197" s="113"/>
      <c r="TFA197" s="113"/>
      <c r="TFB197" s="113"/>
      <c r="TFC197" s="113"/>
      <c r="TFD197" s="113"/>
      <c r="TFE197" s="113"/>
      <c r="TFF197" s="113"/>
      <c r="TFG197" s="113"/>
      <c r="TFH197" s="113"/>
      <c r="TFI197" s="113"/>
      <c r="TFJ197" s="113"/>
      <c r="TFK197" s="113"/>
      <c r="TFL197" s="113"/>
      <c r="TFM197" s="113"/>
      <c r="TFN197" s="113"/>
      <c r="TFO197" s="113"/>
      <c r="TFP197" s="113"/>
      <c r="TFQ197" s="113"/>
      <c r="TFR197" s="113"/>
      <c r="TFS197" s="113"/>
      <c r="TFT197" s="113"/>
      <c r="TFU197" s="113"/>
      <c r="TFV197" s="113"/>
      <c r="TFW197" s="113"/>
      <c r="TFX197" s="113"/>
      <c r="TFY197" s="113"/>
      <c r="TFZ197" s="113"/>
      <c r="TGA197" s="113"/>
      <c r="TGB197" s="113"/>
      <c r="TGC197" s="113"/>
      <c r="TGD197" s="113"/>
      <c r="TGE197" s="113"/>
      <c r="TGF197" s="113"/>
      <c r="TGG197" s="113"/>
      <c r="TGH197" s="113"/>
      <c r="TGI197" s="113"/>
      <c r="TGJ197" s="113"/>
      <c r="TGK197" s="113"/>
      <c r="TGL197" s="113"/>
      <c r="TGM197" s="113"/>
      <c r="TGN197" s="113"/>
      <c r="TGO197" s="113"/>
      <c r="TGP197" s="113"/>
      <c r="TGQ197" s="113"/>
      <c r="TGR197" s="113"/>
      <c r="TGS197" s="113"/>
      <c r="TGT197" s="113"/>
      <c r="TGU197" s="113"/>
      <c r="TGV197" s="113"/>
      <c r="TGW197" s="113"/>
      <c r="TGX197" s="113"/>
      <c r="TGY197" s="113"/>
      <c r="TGZ197" s="113"/>
      <c r="THA197" s="113"/>
      <c r="THB197" s="113"/>
      <c r="THC197" s="113"/>
      <c r="THD197" s="113"/>
      <c r="THE197" s="113"/>
      <c r="THF197" s="113"/>
      <c r="THG197" s="113"/>
      <c r="THH197" s="113"/>
      <c r="THI197" s="113"/>
      <c r="THJ197" s="113"/>
      <c r="THK197" s="113"/>
      <c r="THL197" s="113"/>
      <c r="THM197" s="113"/>
      <c r="THN197" s="113"/>
      <c r="THO197" s="113"/>
      <c r="THP197" s="113"/>
      <c r="THQ197" s="113"/>
      <c r="THR197" s="113"/>
      <c r="THS197" s="113"/>
      <c r="THT197" s="113"/>
      <c r="THU197" s="113"/>
      <c r="THV197" s="113"/>
      <c r="THW197" s="113"/>
      <c r="THX197" s="113"/>
      <c r="THY197" s="113"/>
      <c r="THZ197" s="113"/>
      <c r="TIA197" s="113"/>
      <c r="TIB197" s="113"/>
      <c r="TIC197" s="113"/>
      <c r="TID197" s="113"/>
      <c r="TIE197" s="113"/>
      <c r="TIF197" s="113"/>
      <c r="TIG197" s="113"/>
      <c r="TIH197" s="113"/>
      <c r="TII197" s="113"/>
      <c r="TIJ197" s="113"/>
      <c r="TIK197" s="113"/>
      <c r="TIL197" s="113"/>
      <c r="TIM197" s="113"/>
      <c r="TIN197" s="113"/>
      <c r="TIO197" s="113"/>
      <c r="TIP197" s="113"/>
      <c r="TIQ197" s="113"/>
      <c r="TIR197" s="113"/>
      <c r="TIS197" s="113"/>
      <c r="TIT197" s="113"/>
      <c r="TIU197" s="113"/>
      <c r="TIV197" s="113"/>
      <c r="TIW197" s="113"/>
      <c r="TIX197" s="113"/>
      <c r="TIY197" s="113"/>
      <c r="TIZ197" s="113"/>
      <c r="TJA197" s="113"/>
      <c r="TJB197" s="113"/>
      <c r="TJC197" s="113"/>
      <c r="TJD197" s="113"/>
      <c r="TJE197" s="113"/>
      <c r="TJF197" s="113"/>
      <c r="TJG197" s="113"/>
      <c r="TJH197" s="113"/>
      <c r="TJI197" s="113"/>
      <c r="TJJ197" s="113"/>
      <c r="TJK197" s="113"/>
      <c r="TJL197" s="113"/>
      <c r="TJM197" s="113"/>
      <c r="TJN197" s="113"/>
      <c r="TJO197" s="113"/>
      <c r="TJP197" s="113"/>
      <c r="TJQ197" s="113"/>
      <c r="TJR197" s="113"/>
      <c r="TJS197" s="113"/>
      <c r="TJT197" s="113"/>
      <c r="TJU197" s="113"/>
      <c r="TJV197" s="113"/>
      <c r="TJW197" s="113"/>
      <c r="TJX197" s="113"/>
      <c r="TJY197" s="113"/>
      <c r="TJZ197" s="113"/>
      <c r="TKA197" s="113"/>
      <c r="TKB197" s="113"/>
      <c r="TKC197" s="113"/>
      <c r="TKD197" s="113"/>
      <c r="TKE197" s="113"/>
      <c r="TKF197" s="113"/>
      <c r="TKG197" s="113"/>
      <c r="TKH197" s="113"/>
      <c r="TKI197" s="113"/>
      <c r="TKJ197" s="113"/>
      <c r="TKK197" s="113"/>
      <c r="TKL197" s="113"/>
      <c r="TKM197" s="113"/>
      <c r="TKN197" s="113"/>
      <c r="TKO197" s="113"/>
      <c r="TKP197" s="113"/>
      <c r="TKQ197" s="113"/>
      <c r="TKR197" s="113"/>
      <c r="TKS197" s="113"/>
      <c r="TKT197" s="113"/>
      <c r="TKU197" s="113"/>
      <c r="TKV197" s="113"/>
      <c r="TKW197" s="113"/>
      <c r="TKX197" s="113"/>
      <c r="TKY197" s="113"/>
      <c r="TKZ197" s="113"/>
      <c r="TLA197" s="113"/>
      <c r="TLB197" s="113"/>
      <c r="TLC197" s="113"/>
      <c r="TLD197" s="113"/>
      <c r="TLE197" s="113"/>
      <c r="TLF197" s="113"/>
      <c r="TLG197" s="113"/>
      <c r="TLH197" s="113"/>
      <c r="TLI197" s="113"/>
      <c r="TLJ197" s="113"/>
      <c r="TLK197" s="113"/>
      <c r="TLL197" s="113"/>
      <c r="TLM197" s="113"/>
      <c r="TLN197" s="113"/>
      <c r="TLO197" s="113"/>
      <c r="TLP197" s="113"/>
      <c r="TLQ197" s="113"/>
      <c r="TLR197" s="113"/>
      <c r="TLS197" s="113"/>
      <c r="TLT197" s="113"/>
      <c r="TLU197" s="113"/>
      <c r="TLV197" s="113"/>
      <c r="TLW197" s="113"/>
      <c r="TLX197" s="113"/>
      <c r="TLY197" s="113"/>
      <c r="TLZ197" s="113"/>
      <c r="TMA197" s="113"/>
      <c r="TMB197" s="113"/>
      <c r="TMC197" s="113"/>
      <c r="TMD197" s="113"/>
      <c r="TME197" s="113"/>
      <c r="TMF197" s="113"/>
      <c r="TMG197" s="113"/>
      <c r="TMH197" s="113"/>
      <c r="TMI197" s="113"/>
      <c r="TMJ197" s="113"/>
      <c r="TMK197" s="113"/>
      <c r="TML197" s="113"/>
      <c r="TMM197" s="113"/>
      <c r="TMN197" s="113"/>
      <c r="TMO197" s="113"/>
      <c r="TMP197" s="113"/>
      <c r="TMQ197" s="113"/>
      <c r="TMR197" s="113"/>
      <c r="TMS197" s="113"/>
      <c r="TMT197" s="113"/>
      <c r="TMU197" s="113"/>
      <c r="TMV197" s="113"/>
      <c r="TMW197" s="113"/>
      <c r="TMX197" s="113"/>
      <c r="TMY197" s="113"/>
      <c r="TMZ197" s="113"/>
      <c r="TNA197" s="113"/>
      <c r="TNB197" s="113"/>
      <c r="TNC197" s="113"/>
      <c r="TND197" s="113"/>
      <c r="TNE197" s="113"/>
      <c r="TNF197" s="113"/>
      <c r="TNG197" s="113"/>
      <c r="TNH197" s="113"/>
      <c r="TNI197" s="113"/>
      <c r="TNJ197" s="113"/>
      <c r="TNK197" s="113"/>
      <c r="TNL197" s="113"/>
      <c r="TNM197" s="113"/>
      <c r="TNN197" s="113"/>
      <c r="TNO197" s="113"/>
      <c r="TNP197" s="113"/>
      <c r="TNQ197" s="113"/>
      <c r="TNR197" s="113"/>
      <c r="TNS197" s="113"/>
      <c r="TNT197" s="113"/>
      <c r="TNU197" s="113"/>
      <c r="TNV197" s="113"/>
      <c r="TNW197" s="113"/>
      <c r="TNX197" s="113"/>
      <c r="TNY197" s="113"/>
      <c r="TNZ197" s="113"/>
      <c r="TOA197" s="113"/>
      <c r="TOB197" s="113"/>
      <c r="TOC197" s="113"/>
      <c r="TOD197" s="113"/>
      <c r="TOE197" s="113"/>
      <c r="TOF197" s="113"/>
      <c r="TOG197" s="113"/>
      <c r="TOH197" s="113"/>
      <c r="TOI197" s="113"/>
      <c r="TOJ197" s="113"/>
      <c r="TOK197" s="113"/>
      <c r="TOL197" s="113"/>
      <c r="TOM197" s="113"/>
      <c r="TON197" s="113"/>
      <c r="TOO197" s="113"/>
      <c r="TOP197" s="113"/>
      <c r="TOQ197" s="113"/>
      <c r="TOR197" s="113"/>
      <c r="TOS197" s="113"/>
      <c r="TOT197" s="113"/>
      <c r="TOU197" s="113"/>
      <c r="TOV197" s="113"/>
      <c r="TOW197" s="113"/>
      <c r="TOX197" s="113"/>
      <c r="TOY197" s="113"/>
      <c r="TOZ197" s="113"/>
      <c r="TPA197" s="113"/>
      <c r="TPB197" s="113"/>
      <c r="TPC197" s="113"/>
      <c r="TPD197" s="113"/>
      <c r="TPE197" s="113"/>
      <c r="TPF197" s="113"/>
      <c r="TPG197" s="113"/>
      <c r="TPH197" s="113"/>
      <c r="TPI197" s="113"/>
      <c r="TPJ197" s="113"/>
      <c r="TPK197" s="113"/>
      <c r="TPL197" s="113"/>
      <c r="TPM197" s="113"/>
      <c r="TPN197" s="113"/>
      <c r="TPO197" s="113"/>
      <c r="TPP197" s="113"/>
      <c r="TPQ197" s="113"/>
      <c r="TPR197" s="113"/>
      <c r="TPS197" s="113"/>
      <c r="TPT197" s="113"/>
      <c r="TPU197" s="113"/>
      <c r="TPV197" s="113"/>
      <c r="TPW197" s="113"/>
      <c r="TPX197" s="113"/>
      <c r="TPY197" s="113"/>
      <c r="TPZ197" s="113"/>
      <c r="TQA197" s="113"/>
      <c r="TQB197" s="113"/>
      <c r="TQC197" s="113"/>
      <c r="TQD197" s="113"/>
      <c r="TQE197" s="113"/>
      <c r="TQF197" s="113"/>
      <c r="TQG197" s="113"/>
      <c r="TQH197" s="113"/>
      <c r="TQI197" s="113"/>
      <c r="TQJ197" s="113"/>
      <c r="TQK197" s="113"/>
      <c r="TQL197" s="113"/>
      <c r="TQM197" s="113"/>
      <c r="TQN197" s="113"/>
      <c r="TQO197" s="113"/>
      <c r="TQP197" s="113"/>
      <c r="TQQ197" s="113"/>
      <c r="TQR197" s="113"/>
      <c r="TQS197" s="113"/>
      <c r="TQT197" s="113"/>
      <c r="TQU197" s="113"/>
      <c r="TQV197" s="113"/>
      <c r="TQW197" s="113"/>
      <c r="TQX197" s="113"/>
      <c r="TQY197" s="113"/>
      <c r="TQZ197" s="113"/>
      <c r="TRA197" s="113"/>
      <c r="TRB197" s="113"/>
      <c r="TRC197" s="113"/>
      <c r="TRD197" s="113"/>
      <c r="TRE197" s="113"/>
      <c r="TRF197" s="113"/>
      <c r="TRG197" s="113"/>
      <c r="TRH197" s="113"/>
      <c r="TRI197" s="113"/>
      <c r="TRJ197" s="113"/>
      <c r="TRK197" s="113"/>
      <c r="TRL197" s="113"/>
      <c r="TRM197" s="113"/>
      <c r="TRN197" s="113"/>
      <c r="TRO197" s="113"/>
      <c r="TRP197" s="113"/>
      <c r="TRQ197" s="113"/>
      <c r="TRR197" s="113"/>
      <c r="TRS197" s="113"/>
      <c r="TRT197" s="113"/>
      <c r="TRU197" s="113"/>
      <c r="TRV197" s="113"/>
      <c r="TRW197" s="113"/>
      <c r="TRX197" s="113"/>
      <c r="TRY197" s="113"/>
      <c r="TRZ197" s="113"/>
      <c r="TSA197" s="113"/>
      <c r="TSB197" s="113"/>
      <c r="TSC197" s="113"/>
      <c r="TSD197" s="113"/>
      <c r="TSE197" s="113"/>
      <c r="TSF197" s="113"/>
      <c r="TSG197" s="113"/>
      <c r="TSH197" s="113"/>
      <c r="TSI197" s="113"/>
      <c r="TSJ197" s="113"/>
      <c r="TSK197" s="113"/>
      <c r="TSL197" s="113"/>
      <c r="TSM197" s="113"/>
      <c r="TSN197" s="113"/>
      <c r="TSO197" s="113"/>
      <c r="TSP197" s="113"/>
      <c r="TSQ197" s="113"/>
      <c r="TSR197" s="113"/>
      <c r="TSS197" s="113"/>
      <c r="TST197" s="113"/>
      <c r="TSU197" s="113"/>
      <c r="TSV197" s="113"/>
      <c r="TSW197" s="113"/>
      <c r="TSX197" s="113"/>
      <c r="TSY197" s="113"/>
      <c r="TSZ197" s="113"/>
      <c r="TTA197" s="113"/>
      <c r="TTB197" s="113"/>
      <c r="TTC197" s="113"/>
      <c r="TTD197" s="113"/>
      <c r="TTE197" s="113"/>
      <c r="TTF197" s="113"/>
      <c r="TTG197" s="113"/>
      <c r="TTH197" s="113"/>
      <c r="TTI197" s="113"/>
      <c r="TTJ197" s="113"/>
      <c r="TTK197" s="113"/>
      <c r="TTL197" s="113"/>
      <c r="TTM197" s="113"/>
      <c r="TTN197" s="113"/>
      <c r="TTO197" s="113"/>
      <c r="TTP197" s="113"/>
      <c r="TTQ197" s="113"/>
      <c r="TTR197" s="113"/>
      <c r="TTS197" s="113"/>
      <c r="TTT197" s="113"/>
      <c r="TTU197" s="113"/>
      <c r="TTV197" s="113"/>
      <c r="TTW197" s="113"/>
      <c r="TTX197" s="113"/>
      <c r="TTY197" s="113"/>
      <c r="TTZ197" s="113"/>
      <c r="TUA197" s="113"/>
      <c r="TUB197" s="113"/>
      <c r="TUC197" s="113"/>
      <c r="TUD197" s="113"/>
      <c r="TUE197" s="113"/>
      <c r="TUF197" s="113"/>
      <c r="TUG197" s="113"/>
      <c r="TUH197" s="113"/>
      <c r="TUI197" s="113"/>
      <c r="TUJ197" s="113"/>
      <c r="TUK197" s="113"/>
      <c r="TUL197" s="113"/>
      <c r="TUM197" s="113"/>
      <c r="TUN197" s="113"/>
      <c r="TUO197" s="113"/>
      <c r="TUP197" s="113"/>
      <c r="TUQ197" s="113"/>
      <c r="TUR197" s="113"/>
      <c r="TUS197" s="113"/>
      <c r="TUT197" s="113"/>
      <c r="TUU197" s="113"/>
      <c r="TUV197" s="113"/>
      <c r="TUW197" s="113"/>
      <c r="TUX197" s="113"/>
      <c r="TUY197" s="113"/>
      <c r="TUZ197" s="113"/>
      <c r="TVA197" s="113"/>
      <c r="TVB197" s="113"/>
      <c r="TVC197" s="113"/>
      <c r="TVD197" s="113"/>
      <c r="TVE197" s="113"/>
      <c r="TVF197" s="113"/>
      <c r="TVG197" s="113"/>
      <c r="TVH197" s="113"/>
      <c r="TVI197" s="113"/>
      <c r="TVJ197" s="113"/>
      <c r="TVK197" s="113"/>
      <c r="TVL197" s="113"/>
      <c r="TVM197" s="113"/>
      <c r="TVN197" s="113"/>
      <c r="TVO197" s="113"/>
      <c r="TVP197" s="113"/>
      <c r="TVQ197" s="113"/>
      <c r="TVR197" s="113"/>
      <c r="TVS197" s="113"/>
      <c r="TVT197" s="113"/>
      <c r="TVU197" s="113"/>
      <c r="TVV197" s="113"/>
      <c r="TVW197" s="113"/>
      <c r="TVX197" s="113"/>
      <c r="TVY197" s="113"/>
      <c r="TVZ197" s="113"/>
      <c r="TWA197" s="113"/>
      <c r="TWB197" s="113"/>
      <c r="TWC197" s="113"/>
      <c r="TWD197" s="113"/>
      <c r="TWE197" s="113"/>
      <c r="TWF197" s="113"/>
      <c r="TWG197" s="113"/>
      <c r="TWH197" s="113"/>
      <c r="TWI197" s="113"/>
      <c r="TWJ197" s="113"/>
      <c r="TWK197" s="113"/>
      <c r="TWL197" s="113"/>
      <c r="TWM197" s="113"/>
      <c r="TWN197" s="113"/>
      <c r="TWO197" s="113"/>
      <c r="TWP197" s="113"/>
      <c r="TWQ197" s="113"/>
      <c r="TWR197" s="113"/>
      <c r="TWS197" s="113"/>
      <c r="TWT197" s="113"/>
      <c r="TWU197" s="113"/>
      <c r="TWV197" s="113"/>
      <c r="TWW197" s="113"/>
      <c r="TWX197" s="113"/>
      <c r="TWY197" s="113"/>
      <c r="TWZ197" s="113"/>
      <c r="TXA197" s="113"/>
      <c r="TXB197" s="113"/>
      <c r="TXC197" s="113"/>
      <c r="TXD197" s="113"/>
      <c r="TXE197" s="113"/>
      <c r="TXF197" s="113"/>
      <c r="TXG197" s="113"/>
      <c r="TXH197" s="113"/>
      <c r="TXI197" s="113"/>
      <c r="TXJ197" s="113"/>
      <c r="TXK197" s="113"/>
      <c r="TXL197" s="113"/>
      <c r="TXM197" s="113"/>
      <c r="TXN197" s="113"/>
      <c r="TXO197" s="113"/>
      <c r="TXP197" s="113"/>
      <c r="TXQ197" s="113"/>
      <c r="TXR197" s="113"/>
      <c r="TXS197" s="113"/>
      <c r="TXT197" s="113"/>
      <c r="TXU197" s="113"/>
      <c r="TXV197" s="113"/>
      <c r="TXW197" s="113"/>
      <c r="TXX197" s="113"/>
      <c r="TXY197" s="113"/>
      <c r="TXZ197" s="113"/>
      <c r="TYA197" s="113"/>
      <c r="TYB197" s="113"/>
      <c r="TYC197" s="113"/>
      <c r="TYD197" s="113"/>
      <c r="TYE197" s="113"/>
      <c r="TYF197" s="113"/>
      <c r="TYG197" s="113"/>
      <c r="TYH197" s="113"/>
      <c r="TYI197" s="113"/>
      <c r="TYJ197" s="113"/>
      <c r="TYK197" s="113"/>
      <c r="TYL197" s="113"/>
      <c r="TYM197" s="113"/>
      <c r="TYN197" s="113"/>
      <c r="TYO197" s="113"/>
      <c r="TYP197" s="113"/>
      <c r="TYQ197" s="113"/>
      <c r="TYR197" s="113"/>
      <c r="TYS197" s="113"/>
      <c r="TYT197" s="113"/>
      <c r="TYU197" s="113"/>
      <c r="TYV197" s="113"/>
      <c r="TYW197" s="113"/>
      <c r="TYX197" s="113"/>
      <c r="TYY197" s="113"/>
      <c r="TYZ197" s="113"/>
      <c r="TZA197" s="113"/>
      <c r="TZB197" s="113"/>
      <c r="TZC197" s="113"/>
      <c r="TZD197" s="113"/>
      <c r="TZE197" s="113"/>
      <c r="TZF197" s="113"/>
      <c r="TZG197" s="113"/>
      <c r="TZH197" s="113"/>
      <c r="TZI197" s="113"/>
      <c r="TZJ197" s="113"/>
      <c r="TZK197" s="113"/>
      <c r="TZL197" s="113"/>
      <c r="TZM197" s="113"/>
      <c r="TZN197" s="113"/>
      <c r="TZO197" s="113"/>
      <c r="TZP197" s="113"/>
      <c r="TZQ197" s="113"/>
      <c r="TZR197" s="113"/>
      <c r="TZS197" s="113"/>
      <c r="TZT197" s="113"/>
      <c r="TZU197" s="113"/>
      <c r="TZV197" s="113"/>
      <c r="TZW197" s="113"/>
      <c r="TZX197" s="113"/>
      <c r="TZY197" s="113"/>
      <c r="TZZ197" s="113"/>
      <c r="UAA197" s="113"/>
      <c r="UAB197" s="113"/>
      <c r="UAC197" s="113"/>
      <c r="UAD197" s="113"/>
      <c r="UAE197" s="113"/>
      <c r="UAF197" s="113"/>
      <c r="UAG197" s="113"/>
      <c r="UAH197" s="113"/>
      <c r="UAI197" s="113"/>
      <c r="UAJ197" s="113"/>
      <c r="UAK197" s="113"/>
      <c r="UAL197" s="113"/>
      <c r="UAM197" s="113"/>
      <c r="UAN197" s="113"/>
      <c r="UAO197" s="113"/>
      <c r="UAP197" s="113"/>
      <c r="UAQ197" s="113"/>
      <c r="UAR197" s="113"/>
      <c r="UAS197" s="113"/>
      <c r="UAT197" s="113"/>
      <c r="UAU197" s="113"/>
      <c r="UAV197" s="113"/>
      <c r="UAW197" s="113"/>
      <c r="UAX197" s="113"/>
      <c r="UAY197" s="113"/>
      <c r="UAZ197" s="113"/>
      <c r="UBA197" s="113"/>
      <c r="UBB197" s="113"/>
      <c r="UBC197" s="113"/>
      <c r="UBD197" s="113"/>
      <c r="UBE197" s="113"/>
      <c r="UBF197" s="113"/>
      <c r="UBG197" s="113"/>
      <c r="UBH197" s="113"/>
      <c r="UBI197" s="113"/>
      <c r="UBJ197" s="113"/>
      <c r="UBK197" s="113"/>
      <c r="UBL197" s="113"/>
      <c r="UBM197" s="113"/>
      <c r="UBN197" s="113"/>
      <c r="UBO197" s="113"/>
      <c r="UBP197" s="113"/>
      <c r="UBQ197" s="113"/>
      <c r="UBR197" s="113"/>
      <c r="UBS197" s="113"/>
      <c r="UBT197" s="113"/>
      <c r="UBU197" s="113"/>
      <c r="UBV197" s="113"/>
      <c r="UBW197" s="113"/>
      <c r="UBX197" s="113"/>
      <c r="UBY197" s="113"/>
      <c r="UBZ197" s="113"/>
      <c r="UCA197" s="113"/>
      <c r="UCB197" s="113"/>
      <c r="UCC197" s="113"/>
      <c r="UCD197" s="113"/>
      <c r="UCE197" s="113"/>
      <c r="UCF197" s="113"/>
      <c r="UCG197" s="113"/>
      <c r="UCH197" s="113"/>
      <c r="UCI197" s="113"/>
      <c r="UCJ197" s="113"/>
      <c r="UCK197" s="113"/>
      <c r="UCL197" s="113"/>
      <c r="UCM197" s="113"/>
      <c r="UCN197" s="113"/>
      <c r="UCO197" s="113"/>
      <c r="UCP197" s="113"/>
      <c r="UCQ197" s="113"/>
      <c r="UCR197" s="113"/>
      <c r="UCS197" s="113"/>
      <c r="UCT197" s="113"/>
      <c r="UCU197" s="113"/>
      <c r="UCV197" s="113"/>
      <c r="UCW197" s="113"/>
      <c r="UCX197" s="113"/>
      <c r="UCY197" s="113"/>
      <c r="UCZ197" s="113"/>
      <c r="UDA197" s="113"/>
      <c r="UDB197" s="113"/>
      <c r="UDC197" s="113"/>
      <c r="UDD197" s="113"/>
      <c r="UDE197" s="113"/>
      <c r="UDF197" s="113"/>
      <c r="UDG197" s="113"/>
      <c r="UDH197" s="113"/>
      <c r="UDI197" s="113"/>
      <c r="UDJ197" s="113"/>
      <c r="UDK197" s="113"/>
      <c r="UDL197" s="113"/>
      <c r="UDM197" s="113"/>
      <c r="UDN197" s="113"/>
      <c r="UDO197" s="113"/>
      <c r="UDP197" s="113"/>
      <c r="UDQ197" s="113"/>
      <c r="UDR197" s="113"/>
      <c r="UDS197" s="113"/>
      <c r="UDT197" s="113"/>
      <c r="UDU197" s="113"/>
      <c r="UDV197" s="113"/>
      <c r="UDW197" s="113"/>
      <c r="UDX197" s="113"/>
      <c r="UDY197" s="113"/>
      <c r="UDZ197" s="113"/>
      <c r="UEA197" s="113"/>
      <c r="UEB197" s="113"/>
      <c r="UEC197" s="113"/>
      <c r="UED197" s="113"/>
      <c r="UEE197" s="113"/>
      <c r="UEF197" s="113"/>
      <c r="UEG197" s="113"/>
      <c r="UEH197" s="113"/>
      <c r="UEI197" s="113"/>
      <c r="UEJ197" s="113"/>
      <c r="UEK197" s="113"/>
      <c r="UEL197" s="113"/>
      <c r="UEM197" s="113"/>
      <c r="UEN197" s="113"/>
      <c r="UEO197" s="113"/>
      <c r="UEP197" s="113"/>
      <c r="UEQ197" s="113"/>
      <c r="UER197" s="113"/>
      <c r="UES197" s="113"/>
      <c r="UET197" s="113"/>
      <c r="UEU197" s="113"/>
      <c r="UEV197" s="113"/>
      <c r="UEW197" s="113"/>
      <c r="UEX197" s="113"/>
      <c r="UEY197" s="113"/>
      <c r="UEZ197" s="113"/>
      <c r="UFA197" s="113"/>
      <c r="UFB197" s="113"/>
      <c r="UFC197" s="113"/>
      <c r="UFD197" s="113"/>
      <c r="UFE197" s="113"/>
      <c r="UFF197" s="113"/>
      <c r="UFG197" s="113"/>
      <c r="UFH197" s="113"/>
      <c r="UFI197" s="113"/>
      <c r="UFJ197" s="113"/>
      <c r="UFK197" s="113"/>
      <c r="UFL197" s="113"/>
      <c r="UFM197" s="113"/>
      <c r="UFN197" s="113"/>
      <c r="UFO197" s="113"/>
      <c r="UFP197" s="113"/>
      <c r="UFQ197" s="113"/>
      <c r="UFR197" s="113"/>
      <c r="UFS197" s="113"/>
      <c r="UFT197" s="113"/>
      <c r="UFU197" s="113"/>
      <c r="UFV197" s="113"/>
      <c r="UFW197" s="113"/>
      <c r="UFX197" s="113"/>
      <c r="UFY197" s="113"/>
      <c r="UFZ197" s="113"/>
      <c r="UGA197" s="113"/>
      <c r="UGB197" s="113"/>
      <c r="UGC197" s="113"/>
      <c r="UGD197" s="113"/>
      <c r="UGE197" s="113"/>
      <c r="UGF197" s="113"/>
      <c r="UGG197" s="113"/>
      <c r="UGH197" s="113"/>
      <c r="UGI197" s="113"/>
      <c r="UGJ197" s="113"/>
      <c r="UGK197" s="113"/>
      <c r="UGL197" s="113"/>
      <c r="UGM197" s="113"/>
      <c r="UGN197" s="113"/>
      <c r="UGO197" s="113"/>
      <c r="UGP197" s="113"/>
      <c r="UGQ197" s="113"/>
      <c r="UGR197" s="113"/>
      <c r="UGS197" s="113"/>
      <c r="UGT197" s="113"/>
      <c r="UGU197" s="113"/>
      <c r="UGV197" s="113"/>
      <c r="UGW197" s="113"/>
      <c r="UGX197" s="113"/>
      <c r="UGY197" s="113"/>
      <c r="UGZ197" s="113"/>
      <c r="UHA197" s="113"/>
      <c r="UHB197" s="113"/>
      <c r="UHC197" s="113"/>
      <c r="UHD197" s="113"/>
      <c r="UHE197" s="113"/>
      <c r="UHF197" s="113"/>
      <c r="UHG197" s="113"/>
      <c r="UHH197" s="113"/>
      <c r="UHI197" s="113"/>
      <c r="UHJ197" s="113"/>
      <c r="UHK197" s="113"/>
      <c r="UHL197" s="113"/>
      <c r="UHM197" s="113"/>
      <c r="UHN197" s="113"/>
      <c r="UHO197" s="113"/>
      <c r="UHP197" s="113"/>
      <c r="UHQ197" s="113"/>
      <c r="UHR197" s="113"/>
      <c r="UHS197" s="113"/>
      <c r="UHT197" s="113"/>
      <c r="UHU197" s="113"/>
      <c r="UHV197" s="113"/>
      <c r="UHW197" s="113"/>
      <c r="UHX197" s="113"/>
      <c r="UHY197" s="113"/>
      <c r="UHZ197" s="113"/>
      <c r="UIA197" s="113"/>
      <c r="UIB197" s="113"/>
      <c r="UIC197" s="113"/>
      <c r="UID197" s="113"/>
      <c r="UIE197" s="113"/>
      <c r="UIF197" s="113"/>
      <c r="UIG197" s="113"/>
      <c r="UIH197" s="113"/>
      <c r="UII197" s="113"/>
      <c r="UIJ197" s="113"/>
      <c r="UIK197" s="113"/>
      <c r="UIL197" s="113"/>
      <c r="UIM197" s="113"/>
      <c r="UIN197" s="113"/>
      <c r="UIO197" s="113"/>
      <c r="UIP197" s="113"/>
      <c r="UIQ197" s="113"/>
      <c r="UIR197" s="113"/>
      <c r="UIS197" s="113"/>
      <c r="UIT197" s="113"/>
      <c r="UIU197" s="113"/>
      <c r="UIV197" s="113"/>
      <c r="UIW197" s="113"/>
      <c r="UIX197" s="113"/>
      <c r="UIY197" s="113"/>
      <c r="UIZ197" s="113"/>
      <c r="UJA197" s="113"/>
      <c r="UJB197" s="113"/>
      <c r="UJC197" s="113"/>
      <c r="UJD197" s="113"/>
      <c r="UJE197" s="113"/>
      <c r="UJF197" s="113"/>
      <c r="UJG197" s="113"/>
      <c r="UJH197" s="113"/>
      <c r="UJI197" s="113"/>
      <c r="UJJ197" s="113"/>
      <c r="UJK197" s="113"/>
      <c r="UJL197" s="113"/>
      <c r="UJM197" s="113"/>
      <c r="UJN197" s="113"/>
      <c r="UJO197" s="113"/>
      <c r="UJP197" s="113"/>
      <c r="UJQ197" s="113"/>
      <c r="UJR197" s="113"/>
      <c r="UJS197" s="113"/>
      <c r="UJT197" s="113"/>
      <c r="UJU197" s="113"/>
      <c r="UJV197" s="113"/>
      <c r="UJW197" s="113"/>
      <c r="UJX197" s="113"/>
      <c r="UJY197" s="113"/>
      <c r="UJZ197" s="113"/>
      <c r="UKA197" s="113"/>
      <c r="UKB197" s="113"/>
      <c r="UKC197" s="113"/>
      <c r="UKD197" s="113"/>
      <c r="UKE197" s="113"/>
      <c r="UKF197" s="113"/>
      <c r="UKG197" s="113"/>
      <c r="UKH197" s="113"/>
      <c r="UKI197" s="113"/>
      <c r="UKJ197" s="113"/>
      <c r="UKK197" s="113"/>
      <c r="UKL197" s="113"/>
      <c r="UKM197" s="113"/>
      <c r="UKN197" s="113"/>
      <c r="UKO197" s="113"/>
      <c r="UKP197" s="113"/>
      <c r="UKQ197" s="113"/>
      <c r="UKR197" s="113"/>
      <c r="UKS197" s="113"/>
      <c r="UKT197" s="113"/>
      <c r="UKU197" s="113"/>
      <c r="UKV197" s="113"/>
      <c r="UKW197" s="113"/>
      <c r="UKX197" s="113"/>
      <c r="UKY197" s="113"/>
      <c r="UKZ197" s="113"/>
      <c r="ULA197" s="113"/>
      <c r="ULB197" s="113"/>
      <c r="ULC197" s="113"/>
      <c r="ULD197" s="113"/>
      <c r="ULE197" s="113"/>
      <c r="ULF197" s="113"/>
      <c r="ULG197" s="113"/>
      <c r="ULH197" s="113"/>
      <c r="ULI197" s="113"/>
      <c r="ULJ197" s="113"/>
      <c r="ULK197" s="113"/>
      <c r="ULL197" s="113"/>
      <c r="ULM197" s="113"/>
      <c r="ULN197" s="113"/>
      <c r="ULO197" s="113"/>
      <c r="ULP197" s="113"/>
      <c r="ULQ197" s="113"/>
      <c r="ULR197" s="113"/>
      <c r="ULS197" s="113"/>
      <c r="ULT197" s="113"/>
      <c r="ULU197" s="113"/>
      <c r="ULV197" s="113"/>
      <c r="ULW197" s="113"/>
      <c r="ULX197" s="113"/>
      <c r="ULY197" s="113"/>
      <c r="ULZ197" s="113"/>
      <c r="UMA197" s="113"/>
      <c r="UMB197" s="113"/>
      <c r="UMC197" s="113"/>
      <c r="UMD197" s="113"/>
      <c r="UME197" s="113"/>
      <c r="UMF197" s="113"/>
      <c r="UMG197" s="113"/>
      <c r="UMH197" s="113"/>
      <c r="UMI197" s="113"/>
      <c r="UMJ197" s="113"/>
      <c r="UMK197" s="113"/>
      <c r="UML197" s="113"/>
      <c r="UMM197" s="113"/>
      <c r="UMN197" s="113"/>
      <c r="UMO197" s="113"/>
      <c r="UMP197" s="113"/>
      <c r="UMQ197" s="113"/>
      <c r="UMR197" s="113"/>
      <c r="UMS197" s="113"/>
      <c r="UMT197" s="113"/>
      <c r="UMU197" s="113"/>
      <c r="UMV197" s="113"/>
      <c r="UMW197" s="113"/>
      <c r="UMX197" s="113"/>
      <c r="UMY197" s="113"/>
      <c r="UMZ197" s="113"/>
      <c r="UNA197" s="113"/>
      <c r="UNB197" s="113"/>
      <c r="UNC197" s="113"/>
      <c r="UND197" s="113"/>
      <c r="UNE197" s="113"/>
      <c r="UNF197" s="113"/>
      <c r="UNG197" s="113"/>
      <c r="UNH197" s="113"/>
      <c r="UNI197" s="113"/>
      <c r="UNJ197" s="113"/>
      <c r="UNK197" s="113"/>
      <c r="UNL197" s="113"/>
      <c r="UNM197" s="113"/>
      <c r="UNN197" s="113"/>
      <c r="UNO197" s="113"/>
      <c r="UNP197" s="113"/>
      <c r="UNQ197" s="113"/>
      <c r="UNR197" s="113"/>
      <c r="UNS197" s="113"/>
      <c r="UNT197" s="113"/>
      <c r="UNU197" s="113"/>
      <c r="UNV197" s="113"/>
      <c r="UNW197" s="113"/>
      <c r="UNX197" s="113"/>
      <c r="UNY197" s="113"/>
      <c r="UNZ197" s="113"/>
      <c r="UOA197" s="113"/>
      <c r="UOB197" s="113"/>
      <c r="UOC197" s="113"/>
      <c r="UOD197" s="113"/>
      <c r="UOE197" s="113"/>
      <c r="UOF197" s="113"/>
      <c r="UOG197" s="113"/>
      <c r="UOH197" s="113"/>
      <c r="UOI197" s="113"/>
      <c r="UOJ197" s="113"/>
      <c r="UOK197" s="113"/>
      <c r="UOL197" s="113"/>
      <c r="UOM197" s="113"/>
      <c r="UON197" s="113"/>
      <c r="UOO197" s="113"/>
      <c r="UOP197" s="113"/>
      <c r="UOQ197" s="113"/>
      <c r="UOR197" s="113"/>
      <c r="UOS197" s="113"/>
      <c r="UOT197" s="113"/>
      <c r="UOU197" s="113"/>
      <c r="UOV197" s="113"/>
      <c r="UOW197" s="113"/>
      <c r="UOX197" s="113"/>
      <c r="UOY197" s="113"/>
      <c r="UOZ197" s="113"/>
      <c r="UPA197" s="113"/>
      <c r="UPB197" s="113"/>
      <c r="UPC197" s="113"/>
      <c r="UPD197" s="113"/>
      <c r="UPE197" s="113"/>
      <c r="UPF197" s="113"/>
      <c r="UPG197" s="113"/>
      <c r="UPH197" s="113"/>
      <c r="UPI197" s="113"/>
      <c r="UPJ197" s="113"/>
      <c r="UPK197" s="113"/>
      <c r="UPL197" s="113"/>
      <c r="UPM197" s="113"/>
      <c r="UPN197" s="113"/>
      <c r="UPO197" s="113"/>
      <c r="UPP197" s="113"/>
      <c r="UPQ197" s="113"/>
      <c r="UPR197" s="113"/>
      <c r="UPS197" s="113"/>
      <c r="UPT197" s="113"/>
      <c r="UPU197" s="113"/>
      <c r="UPV197" s="113"/>
      <c r="UPW197" s="113"/>
      <c r="UPX197" s="113"/>
      <c r="UPY197" s="113"/>
      <c r="UPZ197" s="113"/>
      <c r="UQA197" s="113"/>
      <c r="UQB197" s="113"/>
      <c r="UQC197" s="113"/>
      <c r="UQD197" s="113"/>
      <c r="UQE197" s="113"/>
      <c r="UQF197" s="113"/>
      <c r="UQG197" s="113"/>
      <c r="UQH197" s="113"/>
      <c r="UQI197" s="113"/>
      <c r="UQJ197" s="113"/>
      <c r="UQK197" s="113"/>
      <c r="UQL197" s="113"/>
      <c r="UQM197" s="113"/>
      <c r="UQN197" s="113"/>
      <c r="UQO197" s="113"/>
      <c r="UQP197" s="113"/>
      <c r="UQQ197" s="113"/>
      <c r="UQR197" s="113"/>
      <c r="UQS197" s="113"/>
      <c r="UQT197" s="113"/>
      <c r="UQU197" s="113"/>
      <c r="UQV197" s="113"/>
      <c r="UQW197" s="113"/>
      <c r="UQX197" s="113"/>
      <c r="UQY197" s="113"/>
      <c r="UQZ197" s="113"/>
      <c r="URA197" s="113"/>
      <c r="URB197" s="113"/>
      <c r="URC197" s="113"/>
      <c r="URD197" s="113"/>
      <c r="URE197" s="113"/>
      <c r="URF197" s="113"/>
      <c r="URG197" s="113"/>
      <c r="URH197" s="113"/>
      <c r="URI197" s="113"/>
      <c r="URJ197" s="113"/>
      <c r="URK197" s="113"/>
      <c r="URL197" s="113"/>
      <c r="URM197" s="113"/>
      <c r="URN197" s="113"/>
      <c r="URO197" s="113"/>
      <c r="URP197" s="113"/>
      <c r="URQ197" s="113"/>
      <c r="URR197" s="113"/>
      <c r="URS197" s="113"/>
      <c r="URT197" s="113"/>
      <c r="URU197" s="113"/>
      <c r="URV197" s="113"/>
      <c r="URW197" s="113"/>
      <c r="URX197" s="113"/>
      <c r="URY197" s="113"/>
      <c r="URZ197" s="113"/>
      <c r="USA197" s="113"/>
      <c r="USB197" s="113"/>
      <c r="USC197" s="113"/>
      <c r="USD197" s="113"/>
      <c r="USE197" s="113"/>
      <c r="USF197" s="113"/>
      <c r="USG197" s="113"/>
      <c r="USH197" s="113"/>
      <c r="USI197" s="113"/>
      <c r="USJ197" s="113"/>
      <c r="USK197" s="113"/>
      <c r="USL197" s="113"/>
      <c r="USM197" s="113"/>
      <c r="USN197" s="113"/>
      <c r="USO197" s="113"/>
      <c r="USP197" s="113"/>
      <c r="USQ197" s="113"/>
      <c r="USR197" s="113"/>
      <c r="USS197" s="113"/>
      <c r="UST197" s="113"/>
      <c r="USU197" s="113"/>
      <c r="USV197" s="113"/>
      <c r="USW197" s="113"/>
      <c r="USX197" s="113"/>
      <c r="USY197" s="113"/>
      <c r="USZ197" s="113"/>
      <c r="UTA197" s="113"/>
      <c r="UTB197" s="113"/>
      <c r="UTC197" s="113"/>
      <c r="UTD197" s="113"/>
      <c r="UTE197" s="113"/>
      <c r="UTF197" s="113"/>
      <c r="UTG197" s="113"/>
      <c r="UTH197" s="113"/>
      <c r="UTI197" s="113"/>
      <c r="UTJ197" s="113"/>
      <c r="UTK197" s="113"/>
      <c r="UTL197" s="113"/>
      <c r="UTM197" s="113"/>
      <c r="UTN197" s="113"/>
      <c r="UTO197" s="113"/>
      <c r="UTP197" s="113"/>
      <c r="UTQ197" s="113"/>
      <c r="UTR197" s="113"/>
      <c r="UTS197" s="113"/>
      <c r="UTT197" s="113"/>
      <c r="UTU197" s="113"/>
      <c r="UTV197" s="113"/>
      <c r="UTW197" s="113"/>
      <c r="UTX197" s="113"/>
      <c r="UTY197" s="113"/>
      <c r="UTZ197" s="113"/>
      <c r="UUA197" s="113"/>
      <c r="UUB197" s="113"/>
      <c r="UUC197" s="113"/>
      <c r="UUD197" s="113"/>
      <c r="UUE197" s="113"/>
      <c r="UUF197" s="113"/>
      <c r="UUG197" s="113"/>
      <c r="UUH197" s="113"/>
      <c r="UUI197" s="113"/>
      <c r="UUJ197" s="113"/>
      <c r="UUK197" s="113"/>
      <c r="UUL197" s="113"/>
      <c r="UUM197" s="113"/>
      <c r="UUN197" s="113"/>
      <c r="UUO197" s="113"/>
      <c r="UUP197" s="113"/>
      <c r="UUQ197" s="113"/>
      <c r="UUR197" s="113"/>
      <c r="UUS197" s="113"/>
      <c r="UUT197" s="113"/>
      <c r="UUU197" s="113"/>
      <c r="UUV197" s="113"/>
      <c r="UUW197" s="113"/>
      <c r="UUX197" s="113"/>
      <c r="UUY197" s="113"/>
      <c r="UUZ197" s="113"/>
      <c r="UVA197" s="113"/>
      <c r="UVB197" s="113"/>
      <c r="UVC197" s="113"/>
      <c r="UVD197" s="113"/>
      <c r="UVE197" s="113"/>
      <c r="UVF197" s="113"/>
      <c r="UVG197" s="113"/>
      <c r="UVH197" s="113"/>
      <c r="UVI197" s="113"/>
      <c r="UVJ197" s="113"/>
      <c r="UVK197" s="113"/>
      <c r="UVL197" s="113"/>
      <c r="UVM197" s="113"/>
      <c r="UVN197" s="113"/>
      <c r="UVO197" s="113"/>
      <c r="UVP197" s="113"/>
      <c r="UVQ197" s="113"/>
      <c r="UVR197" s="113"/>
      <c r="UVS197" s="113"/>
      <c r="UVT197" s="113"/>
      <c r="UVU197" s="113"/>
      <c r="UVV197" s="113"/>
      <c r="UVW197" s="113"/>
      <c r="UVX197" s="113"/>
      <c r="UVY197" s="113"/>
      <c r="UVZ197" s="113"/>
      <c r="UWA197" s="113"/>
      <c r="UWB197" s="113"/>
      <c r="UWC197" s="113"/>
      <c r="UWD197" s="113"/>
      <c r="UWE197" s="113"/>
      <c r="UWF197" s="113"/>
      <c r="UWG197" s="113"/>
      <c r="UWH197" s="113"/>
      <c r="UWI197" s="113"/>
      <c r="UWJ197" s="113"/>
      <c r="UWK197" s="113"/>
      <c r="UWL197" s="113"/>
      <c r="UWM197" s="113"/>
      <c r="UWN197" s="113"/>
      <c r="UWO197" s="113"/>
      <c r="UWP197" s="113"/>
      <c r="UWQ197" s="113"/>
      <c r="UWR197" s="113"/>
      <c r="UWS197" s="113"/>
      <c r="UWT197" s="113"/>
      <c r="UWU197" s="113"/>
      <c r="UWV197" s="113"/>
      <c r="UWW197" s="113"/>
      <c r="UWX197" s="113"/>
      <c r="UWY197" s="113"/>
      <c r="UWZ197" s="113"/>
      <c r="UXA197" s="113"/>
      <c r="UXB197" s="113"/>
      <c r="UXC197" s="113"/>
      <c r="UXD197" s="113"/>
      <c r="UXE197" s="113"/>
      <c r="UXF197" s="113"/>
      <c r="UXG197" s="113"/>
      <c r="UXH197" s="113"/>
      <c r="UXI197" s="113"/>
      <c r="UXJ197" s="113"/>
      <c r="UXK197" s="113"/>
      <c r="UXL197" s="113"/>
      <c r="UXM197" s="113"/>
      <c r="UXN197" s="113"/>
      <c r="UXO197" s="113"/>
      <c r="UXP197" s="113"/>
      <c r="UXQ197" s="113"/>
      <c r="UXR197" s="113"/>
      <c r="UXS197" s="113"/>
      <c r="UXT197" s="113"/>
      <c r="UXU197" s="113"/>
      <c r="UXV197" s="113"/>
      <c r="UXW197" s="113"/>
      <c r="UXX197" s="113"/>
      <c r="UXY197" s="113"/>
      <c r="UXZ197" s="113"/>
      <c r="UYA197" s="113"/>
      <c r="UYB197" s="113"/>
      <c r="UYC197" s="113"/>
      <c r="UYD197" s="113"/>
      <c r="UYE197" s="113"/>
      <c r="UYF197" s="113"/>
      <c r="UYG197" s="113"/>
      <c r="UYH197" s="113"/>
      <c r="UYI197" s="113"/>
      <c r="UYJ197" s="113"/>
      <c r="UYK197" s="113"/>
      <c r="UYL197" s="113"/>
      <c r="UYM197" s="113"/>
      <c r="UYN197" s="113"/>
      <c r="UYO197" s="113"/>
      <c r="UYP197" s="113"/>
      <c r="UYQ197" s="113"/>
      <c r="UYR197" s="113"/>
      <c r="UYS197" s="113"/>
      <c r="UYT197" s="113"/>
      <c r="UYU197" s="113"/>
      <c r="UYV197" s="113"/>
      <c r="UYW197" s="113"/>
      <c r="UYX197" s="113"/>
      <c r="UYY197" s="113"/>
      <c r="UYZ197" s="113"/>
      <c r="UZA197" s="113"/>
      <c r="UZB197" s="113"/>
      <c r="UZC197" s="113"/>
      <c r="UZD197" s="113"/>
      <c r="UZE197" s="113"/>
      <c r="UZF197" s="113"/>
      <c r="UZG197" s="113"/>
      <c r="UZH197" s="113"/>
      <c r="UZI197" s="113"/>
      <c r="UZJ197" s="113"/>
      <c r="UZK197" s="113"/>
      <c r="UZL197" s="113"/>
      <c r="UZM197" s="113"/>
      <c r="UZN197" s="113"/>
      <c r="UZO197" s="113"/>
      <c r="UZP197" s="113"/>
      <c r="UZQ197" s="113"/>
      <c r="UZR197" s="113"/>
      <c r="UZS197" s="113"/>
      <c r="UZT197" s="113"/>
      <c r="UZU197" s="113"/>
      <c r="UZV197" s="113"/>
      <c r="UZW197" s="113"/>
      <c r="UZX197" s="113"/>
      <c r="UZY197" s="113"/>
      <c r="UZZ197" s="113"/>
      <c r="VAA197" s="113"/>
      <c r="VAB197" s="113"/>
      <c r="VAC197" s="113"/>
      <c r="VAD197" s="113"/>
      <c r="VAE197" s="113"/>
      <c r="VAF197" s="113"/>
      <c r="VAG197" s="113"/>
      <c r="VAH197" s="113"/>
      <c r="VAI197" s="113"/>
      <c r="VAJ197" s="113"/>
      <c r="VAK197" s="113"/>
      <c r="VAL197" s="113"/>
      <c r="VAM197" s="113"/>
      <c r="VAN197" s="113"/>
      <c r="VAO197" s="113"/>
      <c r="VAP197" s="113"/>
      <c r="VAQ197" s="113"/>
      <c r="VAR197" s="113"/>
      <c r="VAS197" s="113"/>
      <c r="VAT197" s="113"/>
      <c r="VAU197" s="113"/>
      <c r="VAV197" s="113"/>
      <c r="VAW197" s="113"/>
      <c r="VAX197" s="113"/>
      <c r="VAY197" s="113"/>
      <c r="VAZ197" s="113"/>
      <c r="VBA197" s="113"/>
      <c r="VBB197" s="113"/>
      <c r="VBC197" s="113"/>
      <c r="VBD197" s="113"/>
      <c r="VBE197" s="113"/>
      <c r="VBF197" s="113"/>
      <c r="VBG197" s="113"/>
      <c r="VBH197" s="113"/>
      <c r="VBI197" s="113"/>
      <c r="VBJ197" s="113"/>
      <c r="VBK197" s="113"/>
      <c r="VBL197" s="113"/>
      <c r="VBM197" s="113"/>
      <c r="VBN197" s="113"/>
      <c r="VBO197" s="113"/>
      <c r="VBP197" s="113"/>
      <c r="VBQ197" s="113"/>
      <c r="VBR197" s="113"/>
      <c r="VBS197" s="113"/>
      <c r="VBT197" s="113"/>
      <c r="VBU197" s="113"/>
      <c r="VBV197" s="113"/>
      <c r="VBW197" s="113"/>
      <c r="VBX197" s="113"/>
      <c r="VBY197" s="113"/>
      <c r="VBZ197" s="113"/>
      <c r="VCA197" s="113"/>
      <c r="VCB197" s="113"/>
      <c r="VCC197" s="113"/>
      <c r="VCD197" s="113"/>
      <c r="VCE197" s="113"/>
      <c r="VCF197" s="113"/>
      <c r="VCG197" s="113"/>
      <c r="VCH197" s="113"/>
      <c r="VCI197" s="113"/>
      <c r="VCJ197" s="113"/>
      <c r="VCK197" s="113"/>
      <c r="VCL197" s="113"/>
      <c r="VCM197" s="113"/>
      <c r="VCN197" s="113"/>
      <c r="VCO197" s="113"/>
      <c r="VCP197" s="113"/>
      <c r="VCQ197" s="113"/>
      <c r="VCR197" s="113"/>
      <c r="VCS197" s="113"/>
      <c r="VCT197" s="113"/>
      <c r="VCU197" s="113"/>
      <c r="VCV197" s="113"/>
      <c r="VCW197" s="113"/>
      <c r="VCX197" s="113"/>
      <c r="VCY197" s="113"/>
      <c r="VCZ197" s="113"/>
      <c r="VDA197" s="113"/>
      <c r="VDB197" s="113"/>
      <c r="VDC197" s="113"/>
      <c r="VDD197" s="113"/>
      <c r="VDE197" s="113"/>
      <c r="VDF197" s="113"/>
      <c r="VDG197" s="113"/>
      <c r="VDH197" s="113"/>
      <c r="VDI197" s="113"/>
      <c r="VDJ197" s="113"/>
      <c r="VDK197" s="113"/>
      <c r="VDL197" s="113"/>
      <c r="VDM197" s="113"/>
      <c r="VDN197" s="113"/>
      <c r="VDO197" s="113"/>
      <c r="VDP197" s="113"/>
      <c r="VDQ197" s="113"/>
      <c r="VDR197" s="113"/>
      <c r="VDS197" s="113"/>
      <c r="VDT197" s="113"/>
      <c r="VDU197" s="113"/>
      <c r="VDV197" s="113"/>
      <c r="VDW197" s="113"/>
      <c r="VDX197" s="113"/>
      <c r="VDY197" s="113"/>
      <c r="VDZ197" s="113"/>
      <c r="VEA197" s="113"/>
      <c r="VEB197" s="113"/>
      <c r="VEC197" s="113"/>
      <c r="VED197" s="113"/>
      <c r="VEE197" s="113"/>
      <c r="VEF197" s="113"/>
      <c r="VEG197" s="113"/>
      <c r="VEH197" s="113"/>
      <c r="VEI197" s="113"/>
      <c r="VEJ197" s="113"/>
      <c r="VEK197" s="113"/>
      <c r="VEL197" s="113"/>
      <c r="VEM197" s="113"/>
      <c r="VEN197" s="113"/>
      <c r="VEO197" s="113"/>
      <c r="VEP197" s="113"/>
      <c r="VEQ197" s="113"/>
      <c r="VER197" s="113"/>
      <c r="VES197" s="113"/>
      <c r="VET197" s="113"/>
      <c r="VEU197" s="113"/>
      <c r="VEV197" s="113"/>
      <c r="VEW197" s="113"/>
      <c r="VEX197" s="113"/>
      <c r="VEY197" s="113"/>
      <c r="VEZ197" s="113"/>
      <c r="VFA197" s="113"/>
      <c r="VFB197" s="113"/>
      <c r="VFC197" s="113"/>
      <c r="VFD197" s="113"/>
      <c r="VFE197" s="113"/>
      <c r="VFF197" s="113"/>
      <c r="VFG197" s="113"/>
      <c r="VFH197" s="113"/>
      <c r="VFI197" s="113"/>
      <c r="VFJ197" s="113"/>
      <c r="VFK197" s="113"/>
      <c r="VFL197" s="113"/>
      <c r="VFM197" s="113"/>
      <c r="VFN197" s="113"/>
      <c r="VFO197" s="113"/>
      <c r="VFP197" s="113"/>
      <c r="VFQ197" s="113"/>
      <c r="VFR197" s="113"/>
      <c r="VFS197" s="113"/>
      <c r="VFT197" s="113"/>
      <c r="VFU197" s="113"/>
      <c r="VFV197" s="113"/>
      <c r="VFW197" s="113"/>
      <c r="VFX197" s="113"/>
      <c r="VFY197" s="113"/>
      <c r="VFZ197" s="113"/>
      <c r="VGA197" s="113"/>
      <c r="VGB197" s="113"/>
      <c r="VGC197" s="113"/>
      <c r="VGD197" s="113"/>
      <c r="VGE197" s="113"/>
      <c r="VGF197" s="113"/>
      <c r="VGG197" s="113"/>
      <c r="VGH197" s="113"/>
      <c r="VGI197" s="113"/>
      <c r="VGJ197" s="113"/>
      <c r="VGK197" s="113"/>
      <c r="VGL197" s="113"/>
      <c r="VGM197" s="113"/>
      <c r="VGN197" s="113"/>
      <c r="VGO197" s="113"/>
      <c r="VGP197" s="113"/>
      <c r="VGQ197" s="113"/>
      <c r="VGR197" s="113"/>
      <c r="VGS197" s="113"/>
      <c r="VGT197" s="113"/>
      <c r="VGU197" s="113"/>
      <c r="VGV197" s="113"/>
      <c r="VGW197" s="113"/>
      <c r="VGX197" s="113"/>
      <c r="VGY197" s="113"/>
      <c r="VGZ197" s="113"/>
      <c r="VHA197" s="113"/>
      <c r="VHB197" s="113"/>
      <c r="VHC197" s="113"/>
      <c r="VHD197" s="113"/>
      <c r="VHE197" s="113"/>
      <c r="VHF197" s="113"/>
      <c r="VHG197" s="113"/>
      <c r="VHH197" s="113"/>
      <c r="VHI197" s="113"/>
      <c r="VHJ197" s="113"/>
      <c r="VHK197" s="113"/>
      <c r="VHL197" s="113"/>
      <c r="VHM197" s="113"/>
      <c r="VHN197" s="113"/>
      <c r="VHO197" s="113"/>
      <c r="VHP197" s="113"/>
      <c r="VHQ197" s="113"/>
      <c r="VHR197" s="113"/>
      <c r="VHS197" s="113"/>
      <c r="VHT197" s="113"/>
      <c r="VHU197" s="113"/>
      <c r="VHV197" s="113"/>
      <c r="VHW197" s="113"/>
      <c r="VHX197" s="113"/>
      <c r="VHY197" s="113"/>
      <c r="VHZ197" s="113"/>
      <c r="VIA197" s="113"/>
      <c r="VIB197" s="113"/>
      <c r="VIC197" s="113"/>
      <c r="VID197" s="113"/>
      <c r="VIE197" s="113"/>
      <c r="VIF197" s="113"/>
      <c r="VIG197" s="113"/>
      <c r="VIH197" s="113"/>
      <c r="VII197" s="113"/>
      <c r="VIJ197" s="113"/>
      <c r="VIK197" s="113"/>
      <c r="VIL197" s="113"/>
      <c r="VIM197" s="113"/>
      <c r="VIN197" s="113"/>
      <c r="VIO197" s="113"/>
      <c r="VIP197" s="113"/>
      <c r="VIQ197" s="113"/>
      <c r="VIR197" s="113"/>
      <c r="VIS197" s="113"/>
      <c r="VIT197" s="113"/>
      <c r="VIU197" s="113"/>
      <c r="VIV197" s="113"/>
      <c r="VIW197" s="113"/>
      <c r="VIX197" s="113"/>
      <c r="VIY197" s="113"/>
      <c r="VIZ197" s="113"/>
      <c r="VJA197" s="113"/>
      <c r="VJB197" s="113"/>
      <c r="VJC197" s="113"/>
      <c r="VJD197" s="113"/>
      <c r="VJE197" s="113"/>
      <c r="VJF197" s="113"/>
      <c r="VJG197" s="113"/>
      <c r="VJH197" s="113"/>
      <c r="VJI197" s="113"/>
      <c r="VJJ197" s="113"/>
      <c r="VJK197" s="113"/>
      <c r="VJL197" s="113"/>
      <c r="VJM197" s="113"/>
      <c r="VJN197" s="113"/>
      <c r="VJO197" s="113"/>
      <c r="VJP197" s="113"/>
      <c r="VJQ197" s="113"/>
      <c r="VJR197" s="113"/>
      <c r="VJS197" s="113"/>
      <c r="VJT197" s="113"/>
      <c r="VJU197" s="113"/>
      <c r="VJV197" s="113"/>
      <c r="VJW197" s="113"/>
      <c r="VJX197" s="113"/>
      <c r="VJY197" s="113"/>
      <c r="VJZ197" s="113"/>
      <c r="VKA197" s="113"/>
      <c r="VKB197" s="113"/>
      <c r="VKC197" s="113"/>
      <c r="VKD197" s="113"/>
      <c r="VKE197" s="113"/>
      <c r="VKF197" s="113"/>
      <c r="VKG197" s="113"/>
      <c r="VKH197" s="113"/>
      <c r="VKI197" s="113"/>
      <c r="VKJ197" s="113"/>
      <c r="VKK197" s="113"/>
      <c r="VKL197" s="113"/>
      <c r="VKM197" s="113"/>
      <c r="VKN197" s="113"/>
      <c r="VKO197" s="113"/>
      <c r="VKP197" s="113"/>
      <c r="VKQ197" s="113"/>
      <c r="VKR197" s="113"/>
      <c r="VKS197" s="113"/>
      <c r="VKT197" s="113"/>
      <c r="VKU197" s="113"/>
      <c r="VKV197" s="113"/>
      <c r="VKW197" s="113"/>
      <c r="VKX197" s="113"/>
      <c r="VKY197" s="113"/>
      <c r="VKZ197" s="113"/>
      <c r="VLA197" s="113"/>
      <c r="VLB197" s="113"/>
      <c r="VLC197" s="113"/>
      <c r="VLD197" s="113"/>
      <c r="VLE197" s="113"/>
      <c r="VLF197" s="113"/>
      <c r="VLG197" s="113"/>
      <c r="VLH197" s="113"/>
      <c r="VLI197" s="113"/>
      <c r="VLJ197" s="113"/>
      <c r="VLK197" s="113"/>
      <c r="VLL197" s="113"/>
      <c r="VLM197" s="113"/>
      <c r="VLN197" s="113"/>
      <c r="VLO197" s="113"/>
      <c r="VLP197" s="113"/>
      <c r="VLQ197" s="113"/>
      <c r="VLR197" s="113"/>
      <c r="VLS197" s="113"/>
      <c r="VLT197" s="113"/>
      <c r="VLU197" s="113"/>
      <c r="VLV197" s="113"/>
      <c r="VLW197" s="113"/>
      <c r="VLX197" s="113"/>
      <c r="VLY197" s="113"/>
      <c r="VLZ197" s="113"/>
      <c r="VMA197" s="113"/>
      <c r="VMB197" s="113"/>
      <c r="VMC197" s="113"/>
      <c r="VMD197" s="113"/>
      <c r="VME197" s="113"/>
      <c r="VMF197" s="113"/>
      <c r="VMG197" s="113"/>
      <c r="VMH197" s="113"/>
      <c r="VMI197" s="113"/>
      <c r="VMJ197" s="113"/>
      <c r="VMK197" s="113"/>
      <c r="VML197" s="113"/>
      <c r="VMM197" s="113"/>
      <c r="VMN197" s="113"/>
      <c r="VMO197" s="113"/>
      <c r="VMP197" s="113"/>
      <c r="VMQ197" s="113"/>
      <c r="VMR197" s="113"/>
      <c r="VMS197" s="113"/>
      <c r="VMT197" s="113"/>
      <c r="VMU197" s="113"/>
      <c r="VMV197" s="113"/>
      <c r="VMW197" s="113"/>
      <c r="VMX197" s="113"/>
      <c r="VMY197" s="113"/>
      <c r="VMZ197" s="113"/>
      <c r="VNA197" s="113"/>
      <c r="VNB197" s="113"/>
      <c r="VNC197" s="113"/>
      <c r="VND197" s="113"/>
      <c r="VNE197" s="113"/>
      <c r="VNF197" s="113"/>
      <c r="VNG197" s="113"/>
      <c r="VNH197" s="113"/>
      <c r="VNI197" s="113"/>
      <c r="VNJ197" s="113"/>
      <c r="VNK197" s="113"/>
      <c r="VNL197" s="113"/>
      <c r="VNM197" s="113"/>
      <c r="VNN197" s="113"/>
      <c r="VNO197" s="113"/>
      <c r="VNP197" s="113"/>
      <c r="VNQ197" s="113"/>
      <c r="VNR197" s="113"/>
      <c r="VNS197" s="113"/>
      <c r="VNT197" s="113"/>
      <c r="VNU197" s="113"/>
      <c r="VNV197" s="113"/>
      <c r="VNW197" s="113"/>
      <c r="VNX197" s="113"/>
      <c r="VNY197" s="113"/>
      <c r="VNZ197" s="113"/>
      <c r="VOA197" s="113"/>
      <c r="VOB197" s="113"/>
      <c r="VOC197" s="113"/>
      <c r="VOD197" s="113"/>
      <c r="VOE197" s="113"/>
      <c r="VOF197" s="113"/>
      <c r="VOG197" s="113"/>
      <c r="VOH197" s="113"/>
      <c r="VOI197" s="113"/>
      <c r="VOJ197" s="113"/>
      <c r="VOK197" s="113"/>
      <c r="VOL197" s="113"/>
      <c r="VOM197" s="113"/>
      <c r="VON197" s="113"/>
      <c r="VOO197" s="113"/>
      <c r="VOP197" s="113"/>
      <c r="VOQ197" s="113"/>
      <c r="VOR197" s="113"/>
      <c r="VOS197" s="113"/>
      <c r="VOT197" s="113"/>
      <c r="VOU197" s="113"/>
      <c r="VOV197" s="113"/>
      <c r="VOW197" s="113"/>
      <c r="VOX197" s="113"/>
      <c r="VOY197" s="113"/>
      <c r="VOZ197" s="113"/>
      <c r="VPA197" s="113"/>
      <c r="VPB197" s="113"/>
      <c r="VPC197" s="113"/>
      <c r="VPD197" s="113"/>
      <c r="VPE197" s="113"/>
      <c r="VPF197" s="113"/>
      <c r="VPG197" s="113"/>
      <c r="VPH197" s="113"/>
      <c r="VPI197" s="113"/>
      <c r="VPJ197" s="113"/>
      <c r="VPK197" s="113"/>
      <c r="VPL197" s="113"/>
      <c r="VPM197" s="113"/>
      <c r="VPN197" s="113"/>
      <c r="VPO197" s="113"/>
      <c r="VPP197" s="113"/>
      <c r="VPQ197" s="113"/>
      <c r="VPR197" s="113"/>
      <c r="VPS197" s="113"/>
      <c r="VPT197" s="113"/>
      <c r="VPU197" s="113"/>
      <c r="VPV197" s="113"/>
      <c r="VPW197" s="113"/>
      <c r="VPX197" s="113"/>
      <c r="VPY197" s="113"/>
      <c r="VPZ197" s="113"/>
      <c r="VQA197" s="113"/>
      <c r="VQB197" s="113"/>
      <c r="VQC197" s="113"/>
      <c r="VQD197" s="113"/>
      <c r="VQE197" s="113"/>
      <c r="VQF197" s="113"/>
      <c r="VQG197" s="113"/>
      <c r="VQH197" s="113"/>
      <c r="VQI197" s="113"/>
      <c r="VQJ197" s="113"/>
      <c r="VQK197" s="113"/>
      <c r="VQL197" s="113"/>
      <c r="VQM197" s="113"/>
      <c r="VQN197" s="113"/>
      <c r="VQO197" s="113"/>
      <c r="VQP197" s="113"/>
      <c r="VQQ197" s="113"/>
      <c r="VQR197" s="113"/>
      <c r="VQS197" s="113"/>
      <c r="VQT197" s="113"/>
      <c r="VQU197" s="113"/>
      <c r="VQV197" s="113"/>
      <c r="VQW197" s="113"/>
      <c r="VQX197" s="113"/>
      <c r="VQY197" s="113"/>
      <c r="VQZ197" s="113"/>
      <c r="VRA197" s="113"/>
      <c r="VRB197" s="113"/>
      <c r="VRC197" s="113"/>
      <c r="VRD197" s="113"/>
      <c r="VRE197" s="113"/>
      <c r="VRF197" s="113"/>
      <c r="VRG197" s="113"/>
      <c r="VRH197" s="113"/>
      <c r="VRI197" s="113"/>
      <c r="VRJ197" s="113"/>
      <c r="VRK197" s="113"/>
      <c r="VRL197" s="113"/>
      <c r="VRM197" s="113"/>
      <c r="VRN197" s="113"/>
      <c r="VRO197" s="113"/>
      <c r="VRP197" s="113"/>
      <c r="VRQ197" s="113"/>
      <c r="VRR197" s="113"/>
      <c r="VRS197" s="113"/>
      <c r="VRT197" s="113"/>
      <c r="VRU197" s="113"/>
      <c r="VRV197" s="113"/>
      <c r="VRW197" s="113"/>
      <c r="VRX197" s="113"/>
      <c r="VRY197" s="113"/>
      <c r="VRZ197" s="113"/>
      <c r="VSA197" s="113"/>
      <c r="VSB197" s="113"/>
      <c r="VSC197" s="113"/>
      <c r="VSD197" s="113"/>
      <c r="VSE197" s="113"/>
      <c r="VSF197" s="113"/>
      <c r="VSG197" s="113"/>
      <c r="VSH197" s="113"/>
      <c r="VSI197" s="113"/>
      <c r="VSJ197" s="113"/>
      <c r="VSK197" s="113"/>
      <c r="VSL197" s="113"/>
      <c r="VSM197" s="113"/>
      <c r="VSN197" s="113"/>
      <c r="VSO197" s="113"/>
      <c r="VSP197" s="113"/>
      <c r="VSQ197" s="113"/>
      <c r="VSR197" s="113"/>
      <c r="VSS197" s="113"/>
      <c r="VST197" s="113"/>
      <c r="VSU197" s="113"/>
      <c r="VSV197" s="113"/>
      <c r="VSW197" s="113"/>
      <c r="VSX197" s="113"/>
      <c r="VSY197" s="113"/>
      <c r="VSZ197" s="113"/>
      <c r="VTA197" s="113"/>
      <c r="VTB197" s="113"/>
      <c r="VTC197" s="113"/>
      <c r="VTD197" s="113"/>
      <c r="VTE197" s="113"/>
      <c r="VTF197" s="113"/>
      <c r="VTG197" s="113"/>
      <c r="VTH197" s="113"/>
      <c r="VTI197" s="113"/>
      <c r="VTJ197" s="113"/>
      <c r="VTK197" s="113"/>
      <c r="VTL197" s="113"/>
      <c r="VTM197" s="113"/>
      <c r="VTN197" s="113"/>
      <c r="VTO197" s="113"/>
      <c r="VTP197" s="113"/>
      <c r="VTQ197" s="113"/>
      <c r="VTR197" s="113"/>
      <c r="VTS197" s="113"/>
      <c r="VTT197" s="113"/>
      <c r="VTU197" s="113"/>
      <c r="VTV197" s="113"/>
      <c r="VTW197" s="113"/>
      <c r="VTX197" s="113"/>
      <c r="VTY197" s="113"/>
      <c r="VTZ197" s="113"/>
      <c r="VUA197" s="113"/>
      <c r="VUB197" s="113"/>
      <c r="VUC197" s="113"/>
      <c r="VUD197" s="113"/>
      <c r="VUE197" s="113"/>
      <c r="VUF197" s="113"/>
      <c r="VUG197" s="113"/>
      <c r="VUH197" s="113"/>
      <c r="VUI197" s="113"/>
      <c r="VUJ197" s="113"/>
      <c r="VUK197" s="113"/>
      <c r="VUL197" s="113"/>
      <c r="VUM197" s="113"/>
      <c r="VUN197" s="113"/>
      <c r="VUO197" s="113"/>
      <c r="VUP197" s="113"/>
      <c r="VUQ197" s="113"/>
      <c r="VUR197" s="113"/>
      <c r="VUS197" s="113"/>
      <c r="VUT197" s="113"/>
      <c r="VUU197" s="113"/>
      <c r="VUV197" s="113"/>
      <c r="VUW197" s="113"/>
      <c r="VUX197" s="113"/>
      <c r="VUY197" s="113"/>
      <c r="VUZ197" s="113"/>
      <c r="VVA197" s="113"/>
      <c r="VVB197" s="113"/>
      <c r="VVC197" s="113"/>
      <c r="VVD197" s="113"/>
      <c r="VVE197" s="113"/>
      <c r="VVF197" s="113"/>
      <c r="VVG197" s="113"/>
      <c r="VVH197" s="113"/>
      <c r="VVI197" s="113"/>
      <c r="VVJ197" s="113"/>
      <c r="VVK197" s="113"/>
      <c r="VVL197" s="113"/>
      <c r="VVM197" s="113"/>
      <c r="VVN197" s="113"/>
      <c r="VVO197" s="113"/>
      <c r="VVP197" s="113"/>
      <c r="VVQ197" s="113"/>
      <c r="VVR197" s="113"/>
      <c r="VVS197" s="113"/>
      <c r="VVT197" s="113"/>
      <c r="VVU197" s="113"/>
      <c r="VVV197" s="113"/>
      <c r="VVW197" s="113"/>
      <c r="VVX197" s="113"/>
      <c r="VVY197" s="113"/>
      <c r="VVZ197" s="113"/>
      <c r="VWA197" s="113"/>
      <c r="VWB197" s="113"/>
      <c r="VWC197" s="113"/>
      <c r="VWD197" s="113"/>
      <c r="VWE197" s="113"/>
      <c r="VWF197" s="113"/>
      <c r="VWG197" s="113"/>
      <c r="VWH197" s="113"/>
      <c r="VWI197" s="113"/>
      <c r="VWJ197" s="113"/>
      <c r="VWK197" s="113"/>
      <c r="VWL197" s="113"/>
      <c r="VWM197" s="113"/>
      <c r="VWN197" s="113"/>
      <c r="VWO197" s="113"/>
      <c r="VWP197" s="113"/>
      <c r="VWQ197" s="113"/>
      <c r="VWR197" s="113"/>
      <c r="VWS197" s="113"/>
      <c r="VWT197" s="113"/>
      <c r="VWU197" s="113"/>
      <c r="VWV197" s="113"/>
      <c r="VWW197" s="113"/>
      <c r="VWX197" s="113"/>
      <c r="VWY197" s="113"/>
      <c r="VWZ197" s="113"/>
      <c r="VXA197" s="113"/>
      <c r="VXB197" s="113"/>
      <c r="VXC197" s="113"/>
      <c r="VXD197" s="113"/>
      <c r="VXE197" s="113"/>
      <c r="VXF197" s="113"/>
      <c r="VXG197" s="113"/>
      <c r="VXH197" s="113"/>
      <c r="VXI197" s="113"/>
      <c r="VXJ197" s="113"/>
      <c r="VXK197" s="113"/>
      <c r="VXL197" s="113"/>
      <c r="VXM197" s="113"/>
      <c r="VXN197" s="113"/>
      <c r="VXO197" s="113"/>
      <c r="VXP197" s="113"/>
      <c r="VXQ197" s="113"/>
      <c r="VXR197" s="113"/>
      <c r="VXS197" s="113"/>
      <c r="VXT197" s="113"/>
      <c r="VXU197" s="113"/>
      <c r="VXV197" s="113"/>
      <c r="VXW197" s="113"/>
      <c r="VXX197" s="113"/>
      <c r="VXY197" s="113"/>
      <c r="VXZ197" s="113"/>
      <c r="VYA197" s="113"/>
      <c r="VYB197" s="113"/>
      <c r="VYC197" s="113"/>
      <c r="VYD197" s="113"/>
      <c r="VYE197" s="113"/>
      <c r="VYF197" s="113"/>
      <c r="VYG197" s="113"/>
      <c r="VYH197" s="113"/>
      <c r="VYI197" s="113"/>
      <c r="VYJ197" s="113"/>
      <c r="VYK197" s="113"/>
      <c r="VYL197" s="113"/>
      <c r="VYM197" s="113"/>
      <c r="VYN197" s="113"/>
      <c r="VYO197" s="113"/>
      <c r="VYP197" s="113"/>
      <c r="VYQ197" s="113"/>
      <c r="VYR197" s="113"/>
      <c r="VYS197" s="113"/>
      <c r="VYT197" s="113"/>
      <c r="VYU197" s="113"/>
      <c r="VYV197" s="113"/>
      <c r="VYW197" s="113"/>
      <c r="VYX197" s="113"/>
      <c r="VYY197" s="113"/>
      <c r="VYZ197" s="113"/>
      <c r="VZA197" s="113"/>
      <c r="VZB197" s="113"/>
      <c r="VZC197" s="113"/>
      <c r="VZD197" s="113"/>
      <c r="VZE197" s="113"/>
      <c r="VZF197" s="113"/>
      <c r="VZG197" s="113"/>
      <c r="VZH197" s="113"/>
      <c r="VZI197" s="113"/>
      <c r="VZJ197" s="113"/>
      <c r="VZK197" s="113"/>
      <c r="VZL197" s="113"/>
      <c r="VZM197" s="113"/>
      <c r="VZN197" s="113"/>
      <c r="VZO197" s="113"/>
      <c r="VZP197" s="113"/>
      <c r="VZQ197" s="113"/>
      <c r="VZR197" s="113"/>
      <c r="VZS197" s="113"/>
      <c r="VZT197" s="113"/>
      <c r="VZU197" s="113"/>
      <c r="VZV197" s="113"/>
      <c r="VZW197" s="113"/>
      <c r="VZX197" s="113"/>
      <c r="VZY197" s="113"/>
      <c r="VZZ197" s="113"/>
      <c r="WAA197" s="113"/>
      <c r="WAB197" s="113"/>
      <c r="WAC197" s="113"/>
      <c r="WAD197" s="113"/>
      <c r="WAE197" s="113"/>
      <c r="WAF197" s="113"/>
      <c r="WAG197" s="113"/>
      <c r="WAH197" s="113"/>
      <c r="WAI197" s="113"/>
      <c r="WAJ197" s="113"/>
      <c r="WAK197" s="113"/>
      <c r="WAL197" s="113"/>
      <c r="WAM197" s="113"/>
      <c r="WAN197" s="113"/>
      <c r="WAO197" s="113"/>
      <c r="WAP197" s="113"/>
      <c r="WAQ197" s="113"/>
      <c r="WAR197" s="113"/>
      <c r="WAS197" s="113"/>
      <c r="WAT197" s="113"/>
      <c r="WAU197" s="113"/>
      <c r="WAV197" s="113"/>
      <c r="WAW197" s="113"/>
      <c r="WAX197" s="113"/>
      <c r="WAY197" s="113"/>
      <c r="WAZ197" s="113"/>
      <c r="WBA197" s="113"/>
      <c r="WBB197" s="113"/>
      <c r="WBC197" s="113"/>
      <c r="WBD197" s="113"/>
      <c r="WBE197" s="113"/>
      <c r="WBF197" s="113"/>
      <c r="WBG197" s="113"/>
      <c r="WBH197" s="113"/>
      <c r="WBI197" s="113"/>
      <c r="WBJ197" s="113"/>
      <c r="WBK197" s="113"/>
      <c r="WBL197" s="113"/>
      <c r="WBM197" s="113"/>
      <c r="WBN197" s="113"/>
      <c r="WBO197" s="113"/>
      <c r="WBP197" s="113"/>
      <c r="WBQ197" s="113"/>
      <c r="WBR197" s="113"/>
      <c r="WBS197" s="113"/>
      <c r="WBT197" s="113"/>
      <c r="WBU197" s="113"/>
      <c r="WBV197" s="113"/>
      <c r="WBW197" s="113"/>
      <c r="WBX197" s="113"/>
      <c r="WBY197" s="113"/>
      <c r="WBZ197" s="113"/>
      <c r="WCA197" s="113"/>
      <c r="WCB197" s="113"/>
      <c r="WCC197" s="113"/>
      <c r="WCD197" s="113"/>
      <c r="WCE197" s="113"/>
      <c r="WCF197" s="113"/>
      <c r="WCG197" s="113"/>
      <c r="WCH197" s="113"/>
      <c r="WCI197" s="113"/>
      <c r="WCJ197" s="113"/>
      <c r="WCK197" s="113"/>
      <c r="WCL197" s="113"/>
      <c r="WCM197" s="113"/>
      <c r="WCN197" s="113"/>
      <c r="WCO197" s="113"/>
      <c r="WCP197" s="113"/>
      <c r="WCQ197" s="113"/>
      <c r="WCR197" s="113"/>
      <c r="WCS197" s="113"/>
      <c r="WCT197" s="113"/>
      <c r="WCU197" s="113"/>
      <c r="WCV197" s="113"/>
      <c r="WCW197" s="113"/>
      <c r="WCX197" s="113"/>
      <c r="WCY197" s="113"/>
      <c r="WCZ197" s="113"/>
      <c r="WDA197" s="113"/>
      <c r="WDB197" s="113"/>
      <c r="WDC197" s="113"/>
      <c r="WDD197" s="113"/>
      <c r="WDE197" s="113"/>
      <c r="WDF197" s="113"/>
      <c r="WDG197" s="113"/>
      <c r="WDH197" s="113"/>
      <c r="WDI197" s="113"/>
      <c r="WDJ197" s="113"/>
      <c r="WDK197" s="113"/>
      <c r="WDL197" s="113"/>
      <c r="WDM197" s="113"/>
      <c r="WDN197" s="113"/>
      <c r="WDO197" s="113"/>
      <c r="WDP197" s="113"/>
      <c r="WDQ197" s="113"/>
      <c r="WDR197" s="113"/>
      <c r="WDS197" s="113"/>
      <c r="WDT197" s="113"/>
      <c r="WDU197" s="113"/>
      <c r="WDV197" s="113"/>
      <c r="WDW197" s="113"/>
      <c r="WDX197" s="113"/>
      <c r="WDY197" s="113"/>
      <c r="WDZ197" s="113"/>
      <c r="WEA197" s="113"/>
      <c r="WEB197" s="113"/>
      <c r="WEC197" s="113"/>
      <c r="WED197" s="113"/>
      <c r="WEE197" s="113"/>
      <c r="WEF197" s="113"/>
      <c r="WEG197" s="113"/>
      <c r="WEH197" s="113"/>
      <c r="WEI197" s="113"/>
      <c r="WEJ197" s="113"/>
      <c r="WEK197" s="113"/>
      <c r="WEL197" s="113"/>
      <c r="WEM197" s="113"/>
      <c r="WEN197" s="113"/>
      <c r="WEO197" s="113"/>
      <c r="WEP197" s="113"/>
      <c r="WEQ197" s="113"/>
      <c r="WER197" s="113"/>
      <c r="WES197" s="113"/>
      <c r="WET197" s="113"/>
      <c r="WEU197" s="113"/>
      <c r="WEV197" s="113"/>
      <c r="WEW197" s="113"/>
      <c r="WEX197" s="113"/>
      <c r="WEY197" s="113"/>
      <c r="WEZ197" s="113"/>
      <c r="WFA197" s="113"/>
      <c r="WFB197" s="113"/>
      <c r="WFC197" s="113"/>
      <c r="WFD197" s="113"/>
      <c r="WFE197" s="113"/>
      <c r="WFF197" s="113"/>
      <c r="WFG197" s="113"/>
      <c r="WFH197" s="113"/>
      <c r="WFI197" s="113"/>
      <c r="WFJ197" s="113"/>
      <c r="WFK197" s="113"/>
      <c r="WFL197" s="113"/>
      <c r="WFM197" s="113"/>
      <c r="WFN197" s="113"/>
      <c r="WFO197" s="113"/>
      <c r="WFP197" s="113"/>
      <c r="WFQ197" s="113"/>
      <c r="WFR197" s="113"/>
      <c r="WFS197" s="113"/>
      <c r="WFT197" s="113"/>
      <c r="WFU197" s="113"/>
      <c r="WFV197" s="113"/>
      <c r="WFW197" s="113"/>
      <c r="WFX197" s="113"/>
      <c r="WFY197" s="113"/>
      <c r="WFZ197" s="113"/>
      <c r="WGA197" s="113"/>
      <c r="WGB197" s="113"/>
      <c r="WGC197" s="113"/>
      <c r="WGD197" s="113"/>
      <c r="WGE197" s="113"/>
      <c r="WGF197" s="113"/>
      <c r="WGG197" s="113"/>
      <c r="WGH197" s="113"/>
      <c r="WGI197" s="113"/>
      <c r="WGJ197" s="113"/>
      <c r="WGK197" s="113"/>
      <c r="WGL197" s="113"/>
      <c r="WGM197" s="113"/>
      <c r="WGN197" s="113"/>
      <c r="WGO197" s="113"/>
      <c r="WGP197" s="113"/>
      <c r="WGQ197" s="113"/>
      <c r="WGR197" s="113"/>
      <c r="WGS197" s="113"/>
      <c r="WGT197" s="113"/>
      <c r="WGU197" s="113"/>
      <c r="WGV197" s="113"/>
      <c r="WGW197" s="113"/>
      <c r="WGX197" s="113"/>
      <c r="WGY197" s="113"/>
      <c r="WGZ197" s="113"/>
      <c r="WHA197" s="113"/>
      <c r="WHB197" s="113"/>
      <c r="WHC197" s="113"/>
      <c r="WHD197" s="113"/>
      <c r="WHE197" s="113"/>
      <c r="WHF197" s="113"/>
      <c r="WHG197" s="113"/>
      <c r="WHH197" s="113"/>
      <c r="WHI197" s="113"/>
      <c r="WHJ197" s="113"/>
      <c r="WHK197" s="113"/>
      <c r="WHL197" s="113"/>
      <c r="WHM197" s="113"/>
      <c r="WHN197" s="113"/>
      <c r="WHO197" s="113"/>
      <c r="WHP197" s="113"/>
      <c r="WHQ197" s="113"/>
      <c r="WHR197" s="113"/>
      <c r="WHS197" s="113"/>
      <c r="WHT197" s="113"/>
      <c r="WHU197" s="113"/>
      <c r="WHV197" s="113"/>
      <c r="WHW197" s="113"/>
      <c r="WHX197" s="113"/>
      <c r="WHY197" s="113"/>
      <c r="WHZ197" s="113"/>
      <c r="WIA197" s="113"/>
      <c r="WIB197" s="113"/>
      <c r="WIC197" s="113"/>
      <c r="WID197" s="113"/>
      <c r="WIE197" s="113"/>
      <c r="WIF197" s="113"/>
      <c r="WIG197" s="113"/>
      <c r="WIH197" s="113"/>
      <c r="WII197" s="113"/>
      <c r="WIJ197" s="113"/>
      <c r="WIK197" s="113"/>
      <c r="WIL197" s="113"/>
      <c r="WIM197" s="113"/>
      <c r="WIN197" s="113"/>
      <c r="WIO197" s="113"/>
      <c r="WIP197" s="113"/>
      <c r="WIQ197" s="113"/>
      <c r="WIR197" s="113"/>
      <c r="WIS197" s="113"/>
      <c r="WIT197" s="113"/>
      <c r="WIU197" s="113"/>
      <c r="WIV197" s="113"/>
      <c r="WIW197" s="113"/>
      <c r="WIX197" s="113"/>
      <c r="WIY197" s="113"/>
      <c r="WIZ197" s="113"/>
      <c r="WJA197" s="113"/>
      <c r="WJB197" s="113"/>
      <c r="WJC197" s="113"/>
      <c r="WJD197" s="113"/>
      <c r="WJE197" s="113"/>
      <c r="WJF197" s="113"/>
      <c r="WJG197" s="113"/>
      <c r="WJH197" s="113"/>
      <c r="WJI197" s="113"/>
      <c r="WJJ197" s="113"/>
      <c r="WJK197" s="113"/>
      <c r="WJL197" s="113"/>
      <c r="WJM197" s="113"/>
      <c r="WJN197" s="113"/>
      <c r="WJO197" s="113"/>
      <c r="WJP197" s="113"/>
      <c r="WJQ197" s="113"/>
      <c r="WJR197" s="113"/>
      <c r="WJS197" s="113"/>
      <c r="WJT197" s="113"/>
      <c r="WJU197" s="113"/>
      <c r="WJV197" s="113"/>
      <c r="WJW197" s="113"/>
      <c r="WJX197" s="113"/>
      <c r="WJY197" s="113"/>
      <c r="WJZ197" s="113"/>
      <c r="WKA197" s="113"/>
      <c r="WKB197" s="113"/>
      <c r="WKC197" s="113"/>
      <c r="WKD197" s="113"/>
      <c r="WKE197" s="113"/>
      <c r="WKF197" s="113"/>
      <c r="WKG197" s="113"/>
      <c r="WKH197" s="113"/>
      <c r="WKI197" s="113"/>
      <c r="WKJ197" s="113"/>
      <c r="WKK197" s="113"/>
      <c r="WKL197" s="113"/>
      <c r="WKM197" s="113"/>
      <c r="WKN197" s="113"/>
      <c r="WKO197" s="113"/>
      <c r="WKP197" s="113"/>
      <c r="WKQ197" s="113"/>
      <c r="WKR197" s="113"/>
      <c r="WKS197" s="113"/>
      <c r="WKT197" s="113"/>
      <c r="WKU197" s="113"/>
      <c r="WKV197" s="113"/>
      <c r="WKW197" s="113"/>
      <c r="WKX197" s="113"/>
      <c r="WKY197" s="113"/>
      <c r="WKZ197" s="113"/>
      <c r="WLA197" s="113"/>
      <c r="WLB197" s="113"/>
      <c r="WLC197" s="113"/>
      <c r="WLD197" s="113"/>
      <c r="WLE197" s="113"/>
      <c r="WLF197" s="113"/>
      <c r="WLG197" s="113"/>
      <c r="WLH197" s="113"/>
      <c r="WLI197" s="113"/>
      <c r="WLJ197" s="113"/>
      <c r="WLK197" s="113"/>
      <c r="WLL197" s="113"/>
      <c r="WLM197" s="113"/>
      <c r="WLN197" s="113"/>
      <c r="WLO197" s="113"/>
      <c r="WLP197" s="113"/>
      <c r="WLQ197" s="113"/>
      <c r="WLR197" s="113"/>
      <c r="WLS197" s="113"/>
      <c r="WLT197" s="113"/>
      <c r="WLU197" s="113"/>
      <c r="WLV197" s="113"/>
      <c r="WLW197" s="113"/>
      <c r="WLX197" s="113"/>
      <c r="WLY197" s="113"/>
      <c r="WLZ197" s="113"/>
      <c r="WMA197" s="113"/>
      <c r="WMB197" s="113"/>
      <c r="WMC197" s="113"/>
      <c r="WMD197" s="113"/>
      <c r="WME197" s="113"/>
      <c r="WMF197" s="113"/>
      <c r="WMG197" s="113"/>
      <c r="WMH197" s="113"/>
      <c r="WMI197" s="113"/>
      <c r="WMJ197" s="113"/>
      <c r="WMK197" s="113"/>
      <c r="WML197" s="113"/>
      <c r="WMM197" s="113"/>
      <c r="WMN197" s="113"/>
      <c r="WMO197" s="113"/>
      <c r="WMP197" s="113"/>
      <c r="WMQ197" s="113"/>
      <c r="WMR197" s="113"/>
      <c r="WMS197" s="113"/>
      <c r="WMT197" s="113"/>
      <c r="WMU197" s="113"/>
      <c r="WMV197" s="113"/>
      <c r="WMW197" s="113"/>
      <c r="WMX197" s="113"/>
      <c r="WMY197" s="113"/>
      <c r="WMZ197" s="113"/>
      <c r="WNA197" s="113"/>
      <c r="WNB197" s="113"/>
      <c r="WNC197" s="113"/>
      <c r="WND197" s="113"/>
      <c r="WNE197" s="113"/>
      <c r="WNF197" s="113"/>
      <c r="WNG197" s="113"/>
      <c r="WNH197" s="113"/>
      <c r="WNI197" s="113"/>
      <c r="WNJ197" s="113"/>
      <c r="WNK197" s="113"/>
      <c r="WNL197" s="113"/>
      <c r="WNM197" s="113"/>
      <c r="WNN197" s="113"/>
      <c r="WNO197" s="113"/>
      <c r="WNP197" s="113"/>
      <c r="WNQ197" s="113"/>
      <c r="WNR197" s="113"/>
      <c r="WNS197" s="113"/>
      <c r="WNT197" s="113"/>
      <c r="WNU197" s="113"/>
      <c r="WNV197" s="113"/>
      <c r="WNW197" s="113"/>
      <c r="WNX197" s="113"/>
      <c r="WNY197" s="113"/>
      <c r="WNZ197" s="113"/>
      <c r="WOA197" s="113"/>
      <c r="WOB197" s="113"/>
      <c r="WOC197" s="113"/>
      <c r="WOD197" s="113"/>
      <c r="WOE197" s="113"/>
      <c r="WOF197" s="113"/>
      <c r="WOG197" s="113"/>
      <c r="WOH197" s="113"/>
      <c r="WOI197" s="113"/>
      <c r="WOJ197" s="113"/>
      <c r="WOK197" s="113"/>
      <c r="WOL197" s="113"/>
      <c r="WOM197" s="113"/>
      <c r="WON197" s="113"/>
      <c r="WOO197" s="113"/>
      <c r="WOP197" s="113"/>
      <c r="WOQ197" s="113"/>
      <c r="WOR197" s="113"/>
      <c r="WOS197" s="113"/>
      <c r="WOT197" s="113"/>
      <c r="WOU197" s="113"/>
      <c r="WOV197" s="113"/>
      <c r="WOW197" s="113"/>
      <c r="WOX197" s="113"/>
      <c r="WOY197" s="113"/>
      <c r="WOZ197" s="113"/>
      <c r="WPA197" s="113"/>
      <c r="WPB197" s="113"/>
      <c r="WPC197" s="113"/>
      <c r="WPD197" s="113"/>
      <c r="WPE197" s="113"/>
      <c r="WPF197" s="113"/>
      <c r="WPG197" s="113"/>
      <c r="WPH197" s="113"/>
      <c r="WPI197" s="113"/>
      <c r="WPJ197" s="113"/>
      <c r="WPK197" s="113"/>
      <c r="WPL197" s="113"/>
      <c r="WPM197" s="113"/>
      <c r="WPN197" s="113"/>
      <c r="WPO197" s="113"/>
      <c r="WPP197" s="113"/>
      <c r="WPQ197" s="113"/>
      <c r="WPR197" s="113"/>
      <c r="WPS197" s="113"/>
      <c r="WPT197" s="113"/>
      <c r="WPU197" s="113"/>
      <c r="WPV197" s="113"/>
      <c r="WPW197" s="113"/>
      <c r="WPX197" s="113"/>
      <c r="WPY197" s="113"/>
      <c r="WPZ197" s="113"/>
      <c r="WQA197" s="113"/>
      <c r="WQB197" s="113"/>
      <c r="WQC197" s="113"/>
      <c r="WQD197" s="113"/>
      <c r="WQE197" s="113"/>
      <c r="WQF197" s="113"/>
      <c r="WQG197" s="113"/>
      <c r="WQH197" s="113"/>
      <c r="WQI197" s="113"/>
      <c r="WQJ197" s="113"/>
      <c r="WQK197" s="113"/>
      <c r="WQL197" s="113"/>
      <c r="WQM197" s="113"/>
      <c r="WQN197" s="113"/>
      <c r="WQO197" s="113"/>
      <c r="WQP197" s="113"/>
      <c r="WQQ197" s="113"/>
      <c r="WQR197" s="113"/>
      <c r="WQS197" s="113"/>
      <c r="WQT197" s="113"/>
      <c r="WQU197" s="113"/>
      <c r="WQV197" s="113"/>
      <c r="WQW197" s="113"/>
      <c r="WQX197" s="113"/>
      <c r="WQY197" s="113"/>
      <c r="WQZ197" s="113"/>
      <c r="WRA197" s="113"/>
      <c r="WRB197" s="113"/>
      <c r="WRC197" s="113"/>
      <c r="WRD197" s="113"/>
      <c r="WRE197" s="113"/>
      <c r="WRF197" s="113"/>
      <c r="WRG197" s="113"/>
      <c r="WRH197" s="113"/>
      <c r="WRI197" s="113"/>
      <c r="WRJ197" s="113"/>
      <c r="WRK197" s="113"/>
      <c r="WRL197" s="113"/>
      <c r="WRM197" s="113"/>
      <c r="WRN197" s="113"/>
      <c r="WRO197" s="113"/>
      <c r="WRP197" s="113"/>
      <c r="WRQ197" s="113"/>
      <c r="WRR197" s="113"/>
      <c r="WRS197" s="113"/>
      <c r="WRT197" s="113"/>
      <c r="WRU197" s="113"/>
      <c r="WRV197" s="113"/>
      <c r="WRW197" s="113"/>
      <c r="WRX197" s="113"/>
      <c r="WRY197" s="113"/>
      <c r="WRZ197" s="113"/>
      <c r="WSA197" s="113"/>
      <c r="WSB197" s="113"/>
      <c r="WSC197" s="113"/>
      <c r="WSD197" s="113"/>
      <c r="WSE197" s="113"/>
      <c r="WSF197" s="113"/>
      <c r="WSG197" s="113"/>
      <c r="WSH197" s="113"/>
      <c r="WSI197" s="113"/>
      <c r="WSJ197" s="113"/>
      <c r="WSK197" s="113"/>
      <c r="WSL197" s="113"/>
      <c r="WSM197" s="113"/>
      <c r="WSN197" s="113"/>
      <c r="WSO197" s="113"/>
      <c r="WSP197" s="113"/>
      <c r="WSQ197" s="113"/>
      <c r="WSR197" s="113"/>
      <c r="WSS197" s="113"/>
      <c r="WST197" s="113"/>
      <c r="WSU197" s="113"/>
      <c r="WSV197" s="113"/>
      <c r="WSW197" s="113"/>
      <c r="WSX197" s="113"/>
      <c r="WSY197" s="113"/>
      <c r="WSZ197" s="113"/>
      <c r="WTA197" s="113"/>
      <c r="WTB197" s="113"/>
      <c r="WTC197" s="113"/>
      <c r="WTD197" s="113"/>
      <c r="WTE197" s="113"/>
      <c r="WTF197" s="113"/>
      <c r="WTG197" s="113"/>
      <c r="WTH197" s="113"/>
      <c r="WTI197" s="113"/>
      <c r="WTJ197" s="113"/>
      <c r="WTK197" s="113"/>
      <c r="WTL197" s="113"/>
      <c r="WTM197" s="113"/>
      <c r="WTN197" s="113"/>
      <c r="WTO197" s="113"/>
      <c r="WTP197" s="113"/>
      <c r="WTQ197" s="113"/>
      <c r="WTR197" s="113"/>
      <c r="WTS197" s="113"/>
      <c r="WTT197" s="113"/>
      <c r="WTU197" s="113"/>
      <c r="WTV197" s="113"/>
      <c r="WTW197" s="113"/>
      <c r="WTX197" s="113"/>
      <c r="WTY197" s="113"/>
      <c r="WTZ197" s="113"/>
      <c r="WUA197" s="113"/>
      <c r="WUB197" s="113"/>
      <c r="WUC197" s="113"/>
      <c r="WUD197" s="113"/>
      <c r="WUE197" s="113"/>
      <c r="WUF197" s="113"/>
      <c r="WUG197" s="113"/>
      <c r="WUH197" s="113"/>
      <c r="WUI197" s="113"/>
      <c r="WUJ197" s="113"/>
      <c r="WUK197" s="113"/>
      <c r="WUL197" s="113"/>
      <c r="WUM197" s="113"/>
      <c r="WUN197" s="113"/>
      <c r="WUO197" s="113"/>
      <c r="WUP197" s="113"/>
      <c r="WUQ197" s="113"/>
      <c r="WUR197" s="113"/>
      <c r="WUS197" s="113"/>
      <c r="WUT197" s="113"/>
      <c r="WUU197" s="113"/>
      <c r="WUV197" s="113"/>
      <c r="WUW197" s="113"/>
      <c r="WUX197" s="113"/>
      <c r="WUY197" s="113"/>
      <c r="WUZ197" s="113"/>
      <c r="WVA197" s="113"/>
      <c r="WVB197" s="113"/>
      <c r="WVC197" s="113"/>
      <c r="WVD197" s="113"/>
      <c r="WVE197" s="113"/>
      <c r="WVF197" s="113"/>
      <c r="WVG197" s="113"/>
      <c r="WVH197" s="113"/>
      <c r="WVI197" s="113"/>
      <c r="WVJ197" s="113"/>
      <c r="WVK197" s="113"/>
      <c r="WVL197" s="113"/>
      <c r="WVM197" s="113"/>
      <c r="WVN197" s="113"/>
      <c r="WVO197" s="113"/>
      <c r="WVP197" s="113"/>
      <c r="WVQ197" s="113"/>
      <c r="WVR197" s="113"/>
      <c r="WVS197" s="113"/>
      <c r="WVT197" s="113"/>
      <c r="WVU197" s="113"/>
      <c r="WVV197" s="113"/>
      <c r="WVW197" s="113"/>
      <c r="WVX197" s="113"/>
      <c r="WVY197" s="113"/>
      <c r="WVZ197" s="113"/>
      <c r="WWA197" s="113"/>
      <c r="WWB197" s="113"/>
      <c r="WWC197" s="113"/>
      <c r="WWD197" s="113"/>
      <c r="WWE197" s="113"/>
      <c r="WWF197" s="113"/>
      <c r="WWG197" s="113"/>
      <c r="WWH197" s="113"/>
      <c r="WWI197" s="113"/>
      <c r="WWJ197" s="113"/>
      <c r="WWK197" s="113"/>
      <c r="WWL197" s="113"/>
      <c r="WWM197" s="113"/>
      <c r="WWN197" s="113"/>
      <c r="WWO197" s="113"/>
      <c r="WWP197" s="113"/>
      <c r="WWQ197" s="113"/>
      <c r="WWR197" s="113"/>
      <c r="WWS197" s="113"/>
      <c r="WWT197" s="113"/>
      <c r="WWU197" s="113"/>
      <c r="WWV197" s="113"/>
      <c r="WWW197" s="113"/>
      <c r="WWX197" s="113"/>
      <c r="WWY197" s="113"/>
      <c r="WWZ197" s="113"/>
      <c r="WXA197" s="113"/>
      <c r="WXB197" s="113"/>
      <c r="WXC197" s="113"/>
      <c r="WXD197" s="113"/>
      <c r="WXE197" s="113"/>
      <c r="WXF197" s="113"/>
      <c r="WXG197" s="113"/>
      <c r="WXH197" s="113"/>
      <c r="WXI197" s="113"/>
      <c r="WXJ197" s="113"/>
      <c r="WXK197" s="113"/>
      <c r="WXL197" s="113"/>
      <c r="WXM197" s="113"/>
      <c r="WXN197" s="113"/>
      <c r="WXO197" s="113"/>
      <c r="WXP197" s="113"/>
      <c r="WXQ197" s="113"/>
      <c r="WXR197" s="113"/>
      <c r="WXS197" s="113"/>
      <c r="WXT197" s="113"/>
      <c r="WXU197" s="113"/>
      <c r="WXV197" s="113"/>
      <c r="WXW197" s="113"/>
      <c r="WXX197" s="113"/>
      <c r="WXY197" s="113"/>
      <c r="WXZ197" s="113"/>
      <c r="WYA197" s="113"/>
      <c r="WYB197" s="113"/>
      <c r="WYC197" s="113"/>
      <c r="WYD197" s="113"/>
      <c r="WYE197" s="113"/>
      <c r="WYF197" s="113"/>
      <c r="WYG197" s="113"/>
      <c r="WYH197" s="113"/>
      <c r="WYI197" s="113"/>
      <c r="WYJ197" s="113"/>
      <c r="WYK197" s="113"/>
      <c r="WYL197" s="113"/>
      <c r="WYM197" s="113"/>
      <c r="WYN197" s="113"/>
      <c r="WYO197" s="113"/>
      <c r="WYP197" s="113"/>
      <c r="WYQ197" s="113"/>
      <c r="WYR197" s="113"/>
      <c r="WYS197" s="113"/>
      <c r="WYT197" s="113"/>
      <c r="WYU197" s="113"/>
      <c r="WYV197" s="113"/>
      <c r="WYW197" s="113"/>
      <c r="WYX197" s="113"/>
      <c r="WYY197" s="113"/>
      <c r="WYZ197" s="113"/>
      <c r="WZA197" s="113"/>
      <c r="WZB197" s="113"/>
      <c r="WZC197" s="113"/>
      <c r="WZD197" s="113"/>
      <c r="WZE197" s="113"/>
      <c r="WZF197" s="113"/>
      <c r="WZG197" s="113"/>
      <c r="WZH197" s="113"/>
      <c r="WZI197" s="113"/>
      <c r="WZJ197" s="113"/>
      <c r="WZK197" s="113"/>
      <c r="WZL197" s="113"/>
      <c r="WZM197" s="113"/>
      <c r="WZN197" s="113"/>
      <c r="WZO197" s="113"/>
      <c r="WZP197" s="113"/>
      <c r="WZQ197" s="113"/>
      <c r="WZR197" s="113"/>
      <c r="WZS197" s="113"/>
      <c r="WZT197" s="113"/>
      <c r="WZU197" s="113"/>
      <c r="WZV197" s="113"/>
      <c r="WZW197" s="113"/>
      <c r="WZX197" s="113"/>
      <c r="WZY197" s="113"/>
      <c r="WZZ197" s="113"/>
      <c r="XAA197" s="113"/>
      <c r="XAB197" s="113"/>
      <c r="XAC197" s="113"/>
      <c r="XAD197" s="113"/>
      <c r="XAE197" s="113"/>
      <c r="XAF197" s="113"/>
      <c r="XAG197" s="113"/>
      <c r="XAH197" s="113"/>
      <c r="XAI197" s="113"/>
      <c r="XAJ197" s="113"/>
      <c r="XAK197" s="113"/>
      <c r="XAL197" s="113"/>
      <c r="XAM197" s="113"/>
      <c r="XAN197" s="113"/>
      <c r="XAO197" s="113"/>
      <c r="XAP197" s="113"/>
      <c r="XAQ197" s="113"/>
      <c r="XAR197" s="113"/>
      <c r="XAS197" s="113"/>
      <c r="XAT197" s="113"/>
      <c r="XAU197" s="113"/>
      <c r="XAV197" s="113"/>
      <c r="XAW197" s="113"/>
      <c r="XAX197" s="113"/>
      <c r="XAY197" s="113"/>
      <c r="XAZ197" s="113"/>
      <c r="XBA197" s="113"/>
      <c r="XBB197" s="113"/>
      <c r="XBC197" s="113"/>
      <c r="XBD197" s="113"/>
      <c r="XBE197" s="113"/>
      <c r="XBF197" s="113"/>
      <c r="XBG197" s="113"/>
      <c r="XBH197" s="113"/>
      <c r="XBI197" s="113"/>
      <c r="XBJ197" s="113"/>
      <c r="XBK197" s="113"/>
      <c r="XBL197" s="113"/>
      <c r="XBM197" s="113"/>
      <c r="XBN197" s="113"/>
      <c r="XBO197" s="113"/>
      <c r="XBP197" s="113"/>
      <c r="XBQ197" s="113"/>
      <c r="XBR197" s="113"/>
      <c r="XBS197" s="113"/>
      <c r="XBT197" s="113"/>
      <c r="XBU197" s="113"/>
      <c r="XBV197" s="113"/>
      <c r="XBW197" s="113"/>
      <c r="XBX197" s="113"/>
      <c r="XBY197" s="113"/>
      <c r="XBZ197" s="113"/>
      <c r="XCA197" s="113"/>
      <c r="XCB197" s="113"/>
      <c r="XCC197" s="113"/>
      <c r="XCD197" s="113"/>
      <c r="XCE197" s="113"/>
      <c r="XCF197" s="113"/>
      <c r="XCG197" s="113"/>
      <c r="XCH197" s="113"/>
      <c r="XCI197" s="113"/>
      <c r="XCJ197" s="113"/>
      <c r="XCK197" s="113"/>
      <c r="XCL197" s="113"/>
      <c r="XCM197" s="113"/>
      <c r="XCN197" s="113"/>
      <c r="XCO197" s="113"/>
      <c r="XCP197" s="113"/>
      <c r="XCQ197" s="113"/>
      <c r="XCR197" s="113"/>
      <c r="XCS197" s="113"/>
      <c r="XCT197" s="113"/>
      <c r="XCU197" s="113"/>
      <c r="XCV197" s="113"/>
      <c r="XCW197" s="113"/>
      <c r="XCX197" s="113"/>
      <c r="XCY197" s="113"/>
      <c r="XCZ197" s="113"/>
      <c r="XDA197" s="113"/>
      <c r="XDB197" s="113"/>
      <c r="XDC197" s="113"/>
      <c r="XDD197" s="113"/>
      <c r="XDE197" s="113"/>
      <c r="XDF197" s="113"/>
      <c r="XDG197" s="113"/>
      <c r="XDH197" s="113"/>
      <c r="XDI197" s="113"/>
      <c r="XDJ197" s="113"/>
      <c r="XDK197" s="113"/>
      <c r="XDL197" s="113"/>
      <c r="XDM197" s="113"/>
      <c r="XDN197" s="113"/>
      <c r="XDO197" s="113"/>
      <c r="XDP197" s="113"/>
      <c r="XDQ197" s="113"/>
      <c r="XDR197" s="113"/>
      <c r="XDS197" s="113"/>
      <c r="XDT197" s="113"/>
      <c r="XDU197" s="113"/>
      <c r="XDV197" s="113"/>
      <c r="XDW197" s="113"/>
      <c r="XDX197" s="113"/>
      <c r="XDY197" s="113"/>
      <c r="XDZ197" s="113"/>
      <c r="XEA197" s="113"/>
      <c r="XEB197" s="113"/>
      <c r="XEC197" s="113"/>
      <c r="XED197" s="113"/>
      <c r="XEE197" s="113"/>
      <c r="XEF197" s="113"/>
      <c r="XEG197" s="113"/>
      <c r="XEH197" s="113"/>
      <c r="XEI197" s="113"/>
      <c r="XEJ197" s="113"/>
      <c r="XEK197" s="113"/>
      <c r="XEL197" s="113"/>
      <c r="XEM197" s="113"/>
      <c r="XEN197" s="113"/>
      <c r="XEO197" s="113"/>
      <c r="XEP197" s="113"/>
      <c r="XEQ197" s="113"/>
      <c r="XER197" s="113"/>
      <c r="XES197" s="113"/>
      <c r="XET197" s="113"/>
      <c r="XEU197" s="113"/>
      <c r="XEV197" s="113"/>
      <c r="XEW197" s="113"/>
      <c r="XEX197" s="113"/>
      <c r="XEY197" s="113"/>
      <c r="XEZ197" s="113"/>
      <c r="XFA197" s="113"/>
      <c r="XFB197" s="113"/>
      <c r="XFC197" s="113"/>
      <c r="XFD197" s="113"/>
    </row>
    <row r="198" spans="1:16384" x14ac:dyDescent="0.2">
      <c r="A198" s="75"/>
      <c r="B198" s="69">
        <f t="shared" ref="B198:B218" ca="1" si="39">SUM(D198:WX198)</f>
        <v>0</v>
      </c>
      <c r="C198" s="92">
        <f>C110</f>
        <v>42916</v>
      </c>
      <c r="D198" s="93">
        <f t="shared" ref="D198:E217" ca="1" si="40">IFERROR(SUMIFS(INDIRECT("'" &amp; D$3 &amp; "'!" &amp; D$17),INDIRECT("'" &amp; D$3 &amp; "'!" &amp; D$11),$C198),0)</f>
        <v>0</v>
      </c>
      <c r="E198" s="93">
        <f t="shared" ca="1" si="40"/>
        <v>0</v>
      </c>
      <c r="F198" s="95">
        <f t="shared" ref="F198:O198" ca="1" si="41">IFERROR(SUMIFS(INDIRECT("'" &amp; F$3 &amp; "'!" &amp; F$15),INDIRECT("'" &amp; F$3 &amp; "'!" &amp; F$11),$C198)+SUMIFS(INDIRECT("'" &amp; F$3 &amp; "'!" &amp; F$16),INDIRECT("'" &amp; F$3 &amp; "'!" &amp; F$11),$C198),0)</f>
        <v>0</v>
      </c>
      <c r="G198" s="95">
        <f t="shared" ca="1" si="41"/>
        <v>0</v>
      </c>
      <c r="H198" s="95">
        <f t="shared" ca="1" si="41"/>
        <v>0</v>
      </c>
      <c r="I198" s="95">
        <f t="shared" ca="1" si="41"/>
        <v>0</v>
      </c>
      <c r="J198" s="95">
        <f t="shared" ca="1" si="41"/>
        <v>0</v>
      </c>
      <c r="K198" s="95">
        <f t="shared" ca="1" si="41"/>
        <v>0</v>
      </c>
      <c r="L198" s="95">
        <f t="shared" ca="1" si="41"/>
        <v>0</v>
      </c>
      <c r="M198" s="95">
        <f t="shared" ca="1" si="41"/>
        <v>0</v>
      </c>
      <c r="N198" s="95">
        <f t="shared" ca="1" si="41"/>
        <v>0</v>
      </c>
      <c r="O198" s="95">
        <f t="shared" ca="1" si="41"/>
        <v>0</v>
      </c>
    </row>
    <row r="199" spans="1:16384" x14ac:dyDescent="0.2">
      <c r="A199" s="75"/>
      <c r="B199" s="69">
        <f t="shared" ca="1" si="39"/>
        <v>0</v>
      </c>
      <c r="C199" s="92">
        <f>C111</f>
        <v>43281</v>
      </c>
      <c r="D199" s="93">
        <f t="shared" ca="1" si="40"/>
        <v>0</v>
      </c>
      <c r="E199" s="93">
        <f t="shared" ca="1" si="40"/>
        <v>0</v>
      </c>
      <c r="F199" s="95">
        <f t="shared" ref="F199:O208" ca="1" si="42">IFERROR(SUMIFS(INDIRECT("'" &amp; F$3 &amp; "'!" &amp; F$15),INDIRECT("'" &amp; F$3 &amp; "'!" &amp; F$11),$C199)+SUMIFS(INDIRECT("'" &amp; F$3 &amp; "'!" &amp; F$16),INDIRECT("'" &amp; F$3 &amp; "'!" &amp; F$11),$C199),0)</f>
        <v>0</v>
      </c>
      <c r="G199" s="95">
        <f t="shared" ca="1" si="42"/>
        <v>0</v>
      </c>
      <c r="H199" s="95">
        <f t="shared" ca="1" si="42"/>
        <v>0</v>
      </c>
      <c r="I199" s="95">
        <f t="shared" ca="1" si="42"/>
        <v>0</v>
      </c>
      <c r="J199" s="95">
        <f t="shared" ca="1" si="42"/>
        <v>0</v>
      </c>
      <c r="K199" s="95">
        <f t="shared" ca="1" si="42"/>
        <v>0</v>
      </c>
      <c r="L199" s="95">
        <f t="shared" ca="1" si="42"/>
        <v>0</v>
      </c>
      <c r="M199" s="95">
        <f t="shared" ca="1" si="42"/>
        <v>0</v>
      </c>
      <c r="N199" s="95">
        <f t="shared" ca="1" si="42"/>
        <v>0</v>
      </c>
      <c r="O199" s="95">
        <f t="shared" ca="1" si="42"/>
        <v>0</v>
      </c>
    </row>
    <row r="200" spans="1:16384" x14ac:dyDescent="0.2">
      <c r="A200" s="75"/>
      <c r="B200" s="69">
        <f t="shared" ca="1" si="39"/>
        <v>548944.24</v>
      </c>
      <c r="C200" s="92">
        <f t="shared" ref="C200:C263" si="43">C112</f>
        <v>43646</v>
      </c>
      <c r="D200" s="93">
        <f t="shared" ca="1" si="40"/>
        <v>548944.24</v>
      </c>
      <c r="E200" s="93">
        <f t="shared" ca="1" si="40"/>
        <v>0</v>
      </c>
      <c r="F200" s="95">
        <f t="shared" ca="1" si="42"/>
        <v>0</v>
      </c>
      <c r="G200" s="95">
        <f t="shared" ca="1" si="42"/>
        <v>0</v>
      </c>
      <c r="H200" s="95">
        <f t="shared" ca="1" si="42"/>
        <v>0</v>
      </c>
      <c r="I200" s="95">
        <f t="shared" ca="1" si="42"/>
        <v>0</v>
      </c>
      <c r="J200" s="95">
        <f t="shared" ca="1" si="42"/>
        <v>0</v>
      </c>
      <c r="K200" s="95">
        <f t="shared" ca="1" si="42"/>
        <v>0</v>
      </c>
      <c r="L200" s="95">
        <f t="shared" ca="1" si="42"/>
        <v>0</v>
      </c>
      <c r="M200" s="95">
        <f t="shared" ca="1" si="42"/>
        <v>0</v>
      </c>
      <c r="N200" s="95">
        <f t="shared" ca="1" si="42"/>
        <v>0</v>
      </c>
      <c r="O200" s="95">
        <f t="shared" ca="1" si="42"/>
        <v>0</v>
      </c>
    </row>
    <row r="201" spans="1:16384" x14ac:dyDescent="0.2">
      <c r="A201" s="75"/>
      <c r="B201" s="69">
        <f t="shared" ca="1" si="39"/>
        <v>762776.43583882786</v>
      </c>
      <c r="C201" s="92">
        <f t="shared" si="43"/>
        <v>44012</v>
      </c>
      <c r="D201" s="93">
        <f t="shared" ca="1" si="40"/>
        <v>762776.43583882786</v>
      </c>
      <c r="E201" s="93">
        <f t="shared" ca="1" si="40"/>
        <v>0</v>
      </c>
      <c r="F201" s="95">
        <f t="shared" ca="1" si="42"/>
        <v>0</v>
      </c>
      <c r="G201" s="95">
        <f t="shared" ca="1" si="42"/>
        <v>0</v>
      </c>
      <c r="H201" s="95">
        <f t="shared" ca="1" si="42"/>
        <v>0</v>
      </c>
      <c r="I201" s="95">
        <f t="shared" ca="1" si="42"/>
        <v>0</v>
      </c>
      <c r="J201" s="95">
        <f t="shared" ca="1" si="42"/>
        <v>0</v>
      </c>
      <c r="K201" s="95">
        <f t="shared" ca="1" si="42"/>
        <v>0</v>
      </c>
      <c r="L201" s="95">
        <f t="shared" ca="1" si="42"/>
        <v>0</v>
      </c>
      <c r="M201" s="95">
        <f t="shared" ca="1" si="42"/>
        <v>0</v>
      </c>
      <c r="N201" s="95">
        <f t="shared" ca="1" si="42"/>
        <v>0</v>
      </c>
      <c r="O201" s="95">
        <f t="shared" ca="1" si="42"/>
        <v>0</v>
      </c>
    </row>
    <row r="202" spans="1:16384" x14ac:dyDescent="0.2">
      <c r="A202" s="75"/>
      <c r="B202" s="69">
        <f t="shared" ca="1" si="39"/>
        <v>729676.35842854204</v>
      </c>
      <c r="C202" s="92">
        <f t="shared" si="43"/>
        <v>44377</v>
      </c>
      <c r="D202" s="93">
        <f t="shared" ca="1" si="40"/>
        <v>729676.35842854204</v>
      </c>
      <c r="E202" s="93">
        <f t="shared" ca="1" si="40"/>
        <v>0</v>
      </c>
      <c r="F202" s="95">
        <f t="shared" ca="1" si="42"/>
        <v>0</v>
      </c>
      <c r="G202" s="95">
        <f t="shared" ca="1" si="42"/>
        <v>0</v>
      </c>
      <c r="H202" s="95">
        <f t="shared" ca="1" si="42"/>
        <v>0</v>
      </c>
      <c r="I202" s="95">
        <f t="shared" ca="1" si="42"/>
        <v>0</v>
      </c>
      <c r="J202" s="95">
        <f t="shared" ca="1" si="42"/>
        <v>0</v>
      </c>
      <c r="K202" s="95">
        <f t="shared" ca="1" si="42"/>
        <v>0</v>
      </c>
      <c r="L202" s="95">
        <f t="shared" ca="1" si="42"/>
        <v>0</v>
      </c>
      <c r="M202" s="95">
        <f t="shared" ca="1" si="42"/>
        <v>0</v>
      </c>
      <c r="N202" s="95">
        <f t="shared" ca="1" si="42"/>
        <v>0</v>
      </c>
      <c r="O202" s="95">
        <f t="shared" ca="1" si="42"/>
        <v>0</v>
      </c>
    </row>
    <row r="203" spans="1:16384" x14ac:dyDescent="0.2">
      <c r="A203" s="75"/>
      <c r="B203" s="69">
        <f t="shared" ca="1" si="39"/>
        <v>772377.89481819374</v>
      </c>
      <c r="C203" s="92">
        <f t="shared" si="43"/>
        <v>44742</v>
      </c>
      <c r="D203" s="93">
        <f t="shared" ca="1" si="40"/>
        <v>772377.89481819374</v>
      </c>
      <c r="E203" s="93">
        <f t="shared" ca="1" si="40"/>
        <v>0</v>
      </c>
      <c r="F203" s="95">
        <f t="shared" ca="1" si="42"/>
        <v>0</v>
      </c>
      <c r="G203" s="95">
        <f t="shared" ca="1" si="42"/>
        <v>0</v>
      </c>
      <c r="H203" s="95">
        <f t="shared" ca="1" si="42"/>
        <v>0</v>
      </c>
      <c r="I203" s="95">
        <f t="shared" ca="1" si="42"/>
        <v>0</v>
      </c>
      <c r="J203" s="95">
        <f t="shared" ca="1" si="42"/>
        <v>0</v>
      </c>
      <c r="K203" s="95">
        <f t="shared" ca="1" si="42"/>
        <v>0</v>
      </c>
      <c r="L203" s="95">
        <f t="shared" ca="1" si="42"/>
        <v>0</v>
      </c>
      <c r="M203" s="95">
        <f t="shared" ca="1" si="42"/>
        <v>0</v>
      </c>
      <c r="N203" s="95">
        <f t="shared" ca="1" si="42"/>
        <v>0</v>
      </c>
      <c r="O203" s="95">
        <f t="shared" ca="1" si="42"/>
        <v>0</v>
      </c>
    </row>
    <row r="204" spans="1:16384" x14ac:dyDescent="0.2">
      <c r="A204" s="75"/>
      <c r="B204" s="69">
        <f t="shared" ca="1" si="39"/>
        <v>721879.3741914687</v>
      </c>
      <c r="C204" s="92">
        <f t="shared" si="43"/>
        <v>45107</v>
      </c>
      <c r="D204" s="93">
        <f t="shared" ca="1" si="40"/>
        <v>721879.3741914687</v>
      </c>
      <c r="E204" s="93">
        <f t="shared" ca="1" si="40"/>
        <v>0</v>
      </c>
      <c r="F204" s="95">
        <f t="shared" ca="1" si="42"/>
        <v>0</v>
      </c>
      <c r="G204" s="95">
        <f t="shared" ca="1" si="42"/>
        <v>0</v>
      </c>
      <c r="H204" s="95">
        <f t="shared" ca="1" si="42"/>
        <v>0</v>
      </c>
      <c r="I204" s="95">
        <f t="shared" ca="1" si="42"/>
        <v>0</v>
      </c>
      <c r="J204" s="95">
        <f t="shared" ca="1" si="42"/>
        <v>0</v>
      </c>
      <c r="K204" s="95">
        <f t="shared" ca="1" si="42"/>
        <v>0</v>
      </c>
      <c r="L204" s="95">
        <f t="shared" ca="1" si="42"/>
        <v>0</v>
      </c>
      <c r="M204" s="95">
        <f t="shared" ca="1" si="42"/>
        <v>0</v>
      </c>
      <c r="N204" s="95">
        <f t="shared" ca="1" si="42"/>
        <v>0</v>
      </c>
      <c r="O204" s="95">
        <f t="shared" ca="1" si="42"/>
        <v>0</v>
      </c>
    </row>
    <row r="205" spans="1:16384" x14ac:dyDescent="0.2">
      <c r="A205" s="75"/>
      <c r="B205" s="69">
        <f t="shared" ca="1" si="39"/>
        <v>770686.16789642209</v>
      </c>
      <c r="C205" s="92">
        <f t="shared" si="43"/>
        <v>45473</v>
      </c>
      <c r="D205" s="93">
        <f t="shared" ca="1" si="40"/>
        <v>770686.16789642209</v>
      </c>
      <c r="E205" s="93">
        <f t="shared" ca="1" si="40"/>
        <v>0</v>
      </c>
      <c r="F205" s="95">
        <f t="shared" ca="1" si="42"/>
        <v>0</v>
      </c>
      <c r="G205" s="95">
        <f t="shared" ca="1" si="42"/>
        <v>0</v>
      </c>
      <c r="H205" s="95">
        <f t="shared" ca="1" si="42"/>
        <v>0</v>
      </c>
      <c r="I205" s="95">
        <f t="shared" ca="1" si="42"/>
        <v>0</v>
      </c>
      <c r="J205" s="95">
        <f t="shared" ca="1" si="42"/>
        <v>0</v>
      </c>
      <c r="K205" s="95">
        <f t="shared" ca="1" si="42"/>
        <v>0</v>
      </c>
      <c r="L205" s="95">
        <f t="shared" ca="1" si="42"/>
        <v>0</v>
      </c>
      <c r="M205" s="95">
        <f t="shared" ca="1" si="42"/>
        <v>0</v>
      </c>
      <c r="N205" s="95">
        <f t="shared" ca="1" si="42"/>
        <v>0</v>
      </c>
      <c r="O205" s="95">
        <f t="shared" ca="1" si="42"/>
        <v>0</v>
      </c>
    </row>
    <row r="206" spans="1:16384" x14ac:dyDescent="0.2">
      <c r="A206" s="75"/>
      <c r="B206" s="69">
        <f t="shared" ca="1" si="39"/>
        <v>770686.16789642209</v>
      </c>
      <c r="C206" s="92">
        <f t="shared" si="43"/>
        <v>45838</v>
      </c>
      <c r="D206" s="93">
        <f t="shared" ca="1" si="40"/>
        <v>770686.16789642209</v>
      </c>
      <c r="E206" s="93">
        <f t="shared" ca="1" si="40"/>
        <v>0</v>
      </c>
      <c r="F206" s="95">
        <f t="shared" ca="1" si="42"/>
        <v>0</v>
      </c>
      <c r="G206" s="95">
        <f t="shared" ca="1" si="42"/>
        <v>0</v>
      </c>
      <c r="H206" s="95">
        <f t="shared" ca="1" si="42"/>
        <v>0</v>
      </c>
      <c r="I206" s="95">
        <f t="shared" ca="1" si="42"/>
        <v>0</v>
      </c>
      <c r="J206" s="95">
        <f t="shared" ca="1" si="42"/>
        <v>0</v>
      </c>
      <c r="K206" s="95">
        <f t="shared" ca="1" si="42"/>
        <v>0</v>
      </c>
      <c r="L206" s="95">
        <f t="shared" ca="1" si="42"/>
        <v>0</v>
      </c>
      <c r="M206" s="95">
        <f t="shared" ca="1" si="42"/>
        <v>0</v>
      </c>
      <c r="N206" s="95">
        <f t="shared" ca="1" si="42"/>
        <v>0</v>
      </c>
      <c r="O206" s="95">
        <f t="shared" ca="1" si="42"/>
        <v>0</v>
      </c>
    </row>
    <row r="207" spans="1:16384" x14ac:dyDescent="0.2">
      <c r="A207" s="75"/>
      <c r="B207" s="69">
        <f t="shared" ca="1" si="39"/>
        <v>746728.02408675163</v>
      </c>
      <c r="C207" s="92">
        <f t="shared" si="43"/>
        <v>46203</v>
      </c>
      <c r="D207" s="93">
        <f t="shared" ca="1" si="40"/>
        <v>746728.02408675163</v>
      </c>
      <c r="E207" s="93">
        <f t="shared" ca="1" si="40"/>
        <v>0</v>
      </c>
      <c r="F207" s="95">
        <f t="shared" ca="1" si="42"/>
        <v>0</v>
      </c>
      <c r="G207" s="95">
        <f t="shared" ca="1" si="42"/>
        <v>0</v>
      </c>
      <c r="H207" s="95">
        <f t="shared" ca="1" si="42"/>
        <v>0</v>
      </c>
      <c r="I207" s="95">
        <f t="shared" ca="1" si="42"/>
        <v>0</v>
      </c>
      <c r="J207" s="95">
        <f t="shared" ca="1" si="42"/>
        <v>0</v>
      </c>
      <c r="K207" s="95">
        <f t="shared" ca="1" si="42"/>
        <v>0</v>
      </c>
      <c r="L207" s="95">
        <f t="shared" ca="1" si="42"/>
        <v>0</v>
      </c>
      <c r="M207" s="95">
        <f t="shared" ca="1" si="42"/>
        <v>0</v>
      </c>
      <c r="N207" s="95">
        <f t="shared" ca="1" si="42"/>
        <v>0</v>
      </c>
      <c r="O207" s="95">
        <f t="shared" ca="1" si="42"/>
        <v>0</v>
      </c>
    </row>
    <row r="208" spans="1:16384" x14ac:dyDescent="0.2">
      <c r="A208" s="75"/>
      <c r="B208" s="69">
        <f t="shared" ca="1" si="39"/>
        <v>746728.02408675163</v>
      </c>
      <c r="C208" s="92">
        <f t="shared" si="43"/>
        <v>46568</v>
      </c>
      <c r="D208" s="93">
        <f t="shared" ca="1" si="40"/>
        <v>746728.02408675163</v>
      </c>
      <c r="E208" s="93">
        <f t="shared" ca="1" si="40"/>
        <v>0</v>
      </c>
      <c r="F208" s="95">
        <f t="shared" ca="1" si="42"/>
        <v>0</v>
      </c>
      <c r="G208" s="95">
        <f t="shared" ca="1" si="42"/>
        <v>0</v>
      </c>
      <c r="H208" s="95">
        <f t="shared" ca="1" si="42"/>
        <v>0</v>
      </c>
      <c r="I208" s="95">
        <f t="shared" ca="1" si="42"/>
        <v>0</v>
      </c>
      <c r="J208" s="95">
        <f t="shared" ca="1" si="42"/>
        <v>0</v>
      </c>
      <c r="K208" s="95">
        <f t="shared" ca="1" si="42"/>
        <v>0</v>
      </c>
      <c r="L208" s="95">
        <f t="shared" ca="1" si="42"/>
        <v>0</v>
      </c>
      <c r="M208" s="95">
        <f t="shared" ca="1" si="42"/>
        <v>0</v>
      </c>
      <c r="N208" s="95">
        <f t="shared" ca="1" si="42"/>
        <v>0</v>
      </c>
      <c r="O208" s="95">
        <f t="shared" ca="1" si="42"/>
        <v>0</v>
      </c>
    </row>
    <row r="209" spans="1:15" x14ac:dyDescent="0.2">
      <c r="A209" s="75"/>
      <c r="B209" s="69">
        <f t="shared" ca="1" si="39"/>
        <v>746728.02408675163</v>
      </c>
      <c r="C209" s="92">
        <f t="shared" si="43"/>
        <v>46934</v>
      </c>
      <c r="D209" s="93">
        <f t="shared" ca="1" si="40"/>
        <v>746728.02408675163</v>
      </c>
      <c r="E209" s="93">
        <f t="shared" ca="1" si="40"/>
        <v>0</v>
      </c>
      <c r="F209" s="95">
        <f t="shared" ref="F209:O218" ca="1" si="44">IFERROR(SUMIFS(INDIRECT("'" &amp; F$3 &amp; "'!" &amp; F$15),INDIRECT("'" &amp; F$3 &amp; "'!" &amp; F$11),$C209)+SUMIFS(INDIRECT("'" &amp; F$3 &amp; "'!" &amp; F$16),INDIRECT("'" &amp; F$3 &amp; "'!" &amp; F$11),$C209),0)</f>
        <v>0</v>
      </c>
      <c r="G209" s="95">
        <f t="shared" ca="1" si="44"/>
        <v>0</v>
      </c>
      <c r="H209" s="95">
        <f t="shared" ca="1" si="44"/>
        <v>0</v>
      </c>
      <c r="I209" s="95">
        <f t="shared" ca="1" si="44"/>
        <v>0</v>
      </c>
      <c r="J209" s="95">
        <f t="shared" ca="1" si="44"/>
        <v>0</v>
      </c>
      <c r="K209" s="95">
        <f t="shared" ca="1" si="44"/>
        <v>0</v>
      </c>
      <c r="L209" s="95">
        <f t="shared" ca="1" si="44"/>
        <v>0</v>
      </c>
      <c r="M209" s="95">
        <f t="shared" ca="1" si="44"/>
        <v>0</v>
      </c>
      <c r="N209" s="95">
        <f t="shared" ca="1" si="44"/>
        <v>0</v>
      </c>
      <c r="O209" s="95">
        <f t="shared" ca="1" si="44"/>
        <v>0</v>
      </c>
    </row>
    <row r="210" spans="1:15" x14ac:dyDescent="0.2">
      <c r="A210" s="75"/>
      <c r="B210" s="69">
        <f t="shared" ca="1" si="39"/>
        <v>561554.10663649056</v>
      </c>
      <c r="C210" s="92">
        <f t="shared" si="43"/>
        <v>47299</v>
      </c>
      <c r="D210" s="93">
        <f t="shared" ca="1" si="40"/>
        <v>561554.10663649056</v>
      </c>
      <c r="E210" s="93">
        <f t="shared" ca="1" si="40"/>
        <v>0</v>
      </c>
      <c r="F210" s="95">
        <f t="shared" ca="1" si="44"/>
        <v>0</v>
      </c>
      <c r="G210" s="95">
        <f t="shared" ca="1" si="44"/>
        <v>0</v>
      </c>
      <c r="H210" s="95">
        <f t="shared" ca="1" si="44"/>
        <v>0</v>
      </c>
      <c r="I210" s="95">
        <f t="shared" ca="1" si="44"/>
        <v>0</v>
      </c>
      <c r="J210" s="95">
        <f t="shared" ca="1" si="44"/>
        <v>0</v>
      </c>
      <c r="K210" s="95">
        <f t="shared" ca="1" si="44"/>
        <v>0</v>
      </c>
      <c r="L210" s="95">
        <f t="shared" ca="1" si="44"/>
        <v>0</v>
      </c>
      <c r="M210" s="95">
        <f t="shared" ca="1" si="44"/>
        <v>0</v>
      </c>
      <c r="N210" s="95">
        <f t="shared" ca="1" si="44"/>
        <v>0</v>
      </c>
      <c r="O210" s="95">
        <f t="shared" ca="1" si="44"/>
        <v>0</v>
      </c>
    </row>
    <row r="211" spans="1:15" x14ac:dyDescent="0.2">
      <c r="A211" s="75"/>
      <c r="B211" s="69">
        <f t="shared" ca="1" si="39"/>
        <v>157575.29635933248</v>
      </c>
      <c r="C211" s="92">
        <f t="shared" si="43"/>
        <v>47664</v>
      </c>
      <c r="D211" s="93">
        <f t="shared" ca="1" si="40"/>
        <v>157575.29635933248</v>
      </c>
      <c r="E211" s="93">
        <f t="shared" ca="1" si="40"/>
        <v>0</v>
      </c>
      <c r="F211" s="95">
        <f t="shared" ca="1" si="44"/>
        <v>0</v>
      </c>
      <c r="G211" s="95">
        <f t="shared" ca="1" si="44"/>
        <v>0</v>
      </c>
      <c r="H211" s="95">
        <f t="shared" ca="1" si="44"/>
        <v>0</v>
      </c>
      <c r="I211" s="95">
        <f t="shared" ca="1" si="44"/>
        <v>0</v>
      </c>
      <c r="J211" s="95">
        <f t="shared" ca="1" si="44"/>
        <v>0</v>
      </c>
      <c r="K211" s="95">
        <f t="shared" ca="1" si="44"/>
        <v>0</v>
      </c>
      <c r="L211" s="95">
        <f t="shared" ca="1" si="44"/>
        <v>0</v>
      </c>
      <c r="M211" s="95">
        <f t="shared" ca="1" si="44"/>
        <v>0</v>
      </c>
      <c r="N211" s="95">
        <f t="shared" ca="1" si="44"/>
        <v>0</v>
      </c>
      <c r="O211" s="95">
        <f t="shared" ca="1" si="44"/>
        <v>0</v>
      </c>
    </row>
    <row r="212" spans="1:15" x14ac:dyDescent="0.2">
      <c r="A212" s="75"/>
      <c r="B212" s="69">
        <f t="shared" ca="1" si="39"/>
        <v>0</v>
      </c>
      <c r="C212" s="92">
        <f t="shared" si="43"/>
        <v>48029</v>
      </c>
      <c r="D212" s="93">
        <f t="shared" ca="1" si="40"/>
        <v>0</v>
      </c>
      <c r="E212" s="93">
        <f t="shared" ca="1" si="40"/>
        <v>0</v>
      </c>
      <c r="F212" s="95">
        <f t="shared" ca="1" si="44"/>
        <v>0</v>
      </c>
      <c r="G212" s="95">
        <f t="shared" ca="1" si="44"/>
        <v>0</v>
      </c>
      <c r="H212" s="95">
        <f t="shared" ca="1" si="44"/>
        <v>0</v>
      </c>
      <c r="I212" s="95">
        <f t="shared" ca="1" si="44"/>
        <v>0</v>
      </c>
      <c r="J212" s="95">
        <f t="shared" ca="1" si="44"/>
        <v>0</v>
      </c>
      <c r="K212" s="95">
        <f t="shared" ca="1" si="44"/>
        <v>0</v>
      </c>
      <c r="L212" s="95">
        <f t="shared" ca="1" si="44"/>
        <v>0</v>
      </c>
      <c r="M212" s="95">
        <f t="shared" ca="1" si="44"/>
        <v>0</v>
      </c>
      <c r="N212" s="95">
        <f t="shared" ca="1" si="44"/>
        <v>0</v>
      </c>
      <c r="O212" s="95">
        <f t="shared" ca="1" si="44"/>
        <v>0</v>
      </c>
    </row>
    <row r="213" spans="1:15" x14ac:dyDescent="0.2">
      <c r="A213" s="75"/>
      <c r="B213" s="69">
        <f t="shared" ca="1" si="39"/>
        <v>0</v>
      </c>
      <c r="C213" s="92">
        <f t="shared" si="43"/>
        <v>48395</v>
      </c>
      <c r="D213" s="93">
        <f t="shared" ca="1" si="40"/>
        <v>0</v>
      </c>
      <c r="E213" s="93">
        <f t="shared" ca="1" si="40"/>
        <v>0</v>
      </c>
      <c r="F213" s="95">
        <f t="shared" ca="1" si="44"/>
        <v>0</v>
      </c>
      <c r="G213" s="95">
        <f t="shared" ca="1" si="44"/>
        <v>0</v>
      </c>
      <c r="H213" s="95">
        <f t="shared" ca="1" si="44"/>
        <v>0</v>
      </c>
      <c r="I213" s="95">
        <f t="shared" ca="1" si="44"/>
        <v>0</v>
      </c>
      <c r="J213" s="95">
        <f t="shared" ca="1" si="44"/>
        <v>0</v>
      </c>
      <c r="K213" s="95">
        <f t="shared" ca="1" si="44"/>
        <v>0</v>
      </c>
      <c r="L213" s="95">
        <f t="shared" ca="1" si="44"/>
        <v>0</v>
      </c>
      <c r="M213" s="95">
        <f t="shared" ca="1" si="44"/>
        <v>0</v>
      </c>
      <c r="N213" s="95">
        <f t="shared" ca="1" si="44"/>
        <v>0</v>
      </c>
      <c r="O213" s="95">
        <f t="shared" ca="1" si="44"/>
        <v>0</v>
      </c>
    </row>
    <row r="214" spans="1:15" x14ac:dyDescent="0.2">
      <c r="A214" s="75"/>
      <c r="B214" s="69">
        <f t="shared" ca="1" si="39"/>
        <v>0</v>
      </c>
      <c r="C214" s="92">
        <f t="shared" si="43"/>
        <v>48760</v>
      </c>
      <c r="D214" s="93">
        <f t="shared" ca="1" si="40"/>
        <v>0</v>
      </c>
      <c r="E214" s="93">
        <f t="shared" ca="1" si="40"/>
        <v>0</v>
      </c>
      <c r="F214" s="95">
        <f t="shared" ca="1" si="44"/>
        <v>0</v>
      </c>
      <c r="G214" s="95">
        <f t="shared" ca="1" si="44"/>
        <v>0</v>
      </c>
      <c r="H214" s="95">
        <f t="shared" ca="1" si="44"/>
        <v>0</v>
      </c>
      <c r="I214" s="95">
        <f t="shared" ca="1" si="44"/>
        <v>0</v>
      </c>
      <c r="J214" s="95">
        <f t="shared" ca="1" si="44"/>
        <v>0</v>
      </c>
      <c r="K214" s="95">
        <f t="shared" ca="1" si="44"/>
        <v>0</v>
      </c>
      <c r="L214" s="95">
        <f t="shared" ca="1" si="44"/>
        <v>0</v>
      </c>
      <c r="M214" s="95">
        <f t="shared" ca="1" si="44"/>
        <v>0</v>
      </c>
      <c r="N214" s="95">
        <f t="shared" ca="1" si="44"/>
        <v>0</v>
      </c>
      <c r="O214" s="95">
        <f t="shared" ca="1" si="44"/>
        <v>0</v>
      </c>
    </row>
    <row r="215" spans="1:15" hidden="1" outlineLevel="1" x14ac:dyDescent="0.2">
      <c r="A215" s="75"/>
      <c r="B215" s="69">
        <f t="shared" ca="1" si="39"/>
        <v>0</v>
      </c>
      <c r="C215" s="92">
        <f t="shared" si="43"/>
        <v>49125</v>
      </c>
      <c r="D215" s="93">
        <f t="shared" ca="1" si="40"/>
        <v>0</v>
      </c>
      <c r="E215" s="93">
        <f t="shared" ca="1" si="40"/>
        <v>0</v>
      </c>
      <c r="F215" s="95">
        <f t="shared" ca="1" si="44"/>
        <v>0</v>
      </c>
      <c r="G215" s="95">
        <f t="shared" ca="1" si="44"/>
        <v>0</v>
      </c>
      <c r="H215" s="95">
        <f t="shared" ca="1" si="44"/>
        <v>0</v>
      </c>
      <c r="I215" s="95">
        <f t="shared" ca="1" si="44"/>
        <v>0</v>
      </c>
      <c r="J215" s="95">
        <f t="shared" ca="1" si="44"/>
        <v>0</v>
      </c>
      <c r="K215" s="95">
        <f t="shared" ca="1" si="44"/>
        <v>0</v>
      </c>
      <c r="L215" s="95">
        <f t="shared" ca="1" si="44"/>
        <v>0</v>
      </c>
      <c r="M215" s="95">
        <f t="shared" ca="1" si="44"/>
        <v>0</v>
      </c>
      <c r="N215" s="95">
        <f t="shared" ca="1" si="44"/>
        <v>0</v>
      </c>
      <c r="O215" s="95">
        <f t="shared" ca="1" si="44"/>
        <v>0</v>
      </c>
    </row>
    <row r="216" spans="1:15" hidden="1" outlineLevel="1" x14ac:dyDescent="0.2">
      <c r="A216" s="75"/>
      <c r="B216" s="69">
        <f t="shared" ca="1" si="39"/>
        <v>0</v>
      </c>
      <c r="C216" s="92">
        <f t="shared" si="43"/>
        <v>49490</v>
      </c>
      <c r="D216" s="93">
        <f t="shared" ca="1" si="40"/>
        <v>0</v>
      </c>
      <c r="E216" s="93">
        <f t="shared" ca="1" si="40"/>
        <v>0</v>
      </c>
      <c r="F216" s="95">
        <f t="shared" ca="1" si="44"/>
        <v>0</v>
      </c>
      <c r="G216" s="95">
        <f t="shared" ca="1" si="44"/>
        <v>0</v>
      </c>
      <c r="H216" s="95">
        <f t="shared" ca="1" si="44"/>
        <v>0</v>
      </c>
      <c r="I216" s="95">
        <f t="shared" ca="1" si="44"/>
        <v>0</v>
      </c>
      <c r="J216" s="95">
        <f t="shared" ca="1" si="44"/>
        <v>0</v>
      </c>
      <c r="K216" s="95">
        <f t="shared" ca="1" si="44"/>
        <v>0</v>
      </c>
      <c r="L216" s="95">
        <f t="shared" ca="1" si="44"/>
        <v>0</v>
      </c>
      <c r="M216" s="95">
        <f t="shared" ca="1" si="44"/>
        <v>0</v>
      </c>
      <c r="N216" s="95">
        <f t="shared" ca="1" si="44"/>
        <v>0</v>
      </c>
      <c r="O216" s="95">
        <f t="shared" ca="1" si="44"/>
        <v>0</v>
      </c>
    </row>
    <row r="217" spans="1:15" hidden="1" outlineLevel="1" x14ac:dyDescent="0.2">
      <c r="A217" s="75"/>
      <c r="B217" s="69">
        <f t="shared" ca="1" si="39"/>
        <v>0</v>
      </c>
      <c r="C217" s="92">
        <f t="shared" si="43"/>
        <v>49856</v>
      </c>
      <c r="D217" s="93">
        <f t="shared" ca="1" si="40"/>
        <v>0</v>
      </c>
      <c r="E217" s="93">
        <f t="shared" ca="1" si="40"/>
        <v>0</v>
      </c>
      <c r="F217" s="95">
        <f t="shared" ca="1" si="44"/>
        <v>0</v>
      </c>
      <c r="G217" s="95">
        <f t="shared" ca="1" si="44"/>
        <v>0</v>
      </c>
      <c r="H217" s="95">
        <f t="shared" ca="1" si="44"/>
        <v>0</v>
      </c>
      <c r="I217" s="95">
        <f t="shared" ca="1" si="44"/>
        <v>0</v>
      </c>
      <c r="J217" s="95">
        <f t="shared" ca="1" si="44"/>
        <v>0</v>
      </c>
      <c r="K217" s="95">
        <f t="shared" ca="1" si="44"/>
        <v>0</v>
      </c>
      <c r="L217" s="95">
        <f t="shared" ca="1" si="44"/>
        <v>0</v>
      </c>
      <c r="M217" s="95">
        <f t="shared" ca="1" si="44"/>
        <v>0</v>
      </c>
      <c r="N217" s="95">
        <f t="shared" ca="1" si="44"/>
        <v>0</v>
      </c>
      <c r="O217" s="95">
        <f t="shared" ca="1" si="44"/>
        <v>0</v>
      </c>
    </row>
    <row r="218" spans="1:15" hidden="1" outlineLevel="1" x14ac:dyDescent="0.2">
      <c r="A218" s="75"/>
      <c r="B218" s="69">
        <f t="shared" ca="1" si="39"/>
        <v>0</v>
      </c>
      <c r="C218" s="92">
        <f t="shared" si="43"/>
        <v>50221</v>
      </c>
      <c r="D218" s="93">
        <f t="shared" ref="D218:E237" ca="1" si="45">IFERROR(SUMIFS(INDIRECT("'" &amp; D$3 &amp; "'!" &amp; D$17),INDIRECT("'" &amp; D$3 &amp; "'!" &amp; D$11),$C218),0)</f>
        <v>0</v>
      </c>
      <c r="E218" s="93">
        <f t="shared" ca="1" si="45"/>
        <v>0</v>
      </c>
      <c r="F218" s="95">
        <f t="shared" ca="1" si="44"/>
        <v>0</v>
      </c>
      <c r="G218" s="95">
        <f t="shared" ca="1" si="44"/>
        <v>0</v>
      </c>
      <c r="H218" s="95">
        <f t="shared" ca="1" si="44"/>
        <v>0</v>
      </c>
      <c r="I218" s="95">
        <f t="shared" ca="1" si="44"/>
        <v>0</v>
      </c>
      <c r="J218" s="95">
        <f t="shared" ca="1" si="44"/>
        <v>0</v>
      </c>
      <c r="K218" s="95">
        <f t="shared" ca="1" si="44"/>
        <v>0</v>
      </c>
      <c r="L218" s="95">
        <f t="shared" ca="1" si="44"/>
        <v>0</v>
      </c>
      <c r="M218" s="95">
        <f t="shared" ca="1" si="44"/>
        <v>0</v>
      </c>
      <c r="N218" s="95">
        <f t="shared" ca="1" si="44"/>
        <v>0</v>
      </c>
      <c r="O218" s="95">
        <f t="shared" ca="1" si="44"/>
        <v>0</v>
      </c>
    </row>
    <row r="219" spans="1:15" hidden="1" outlineLevel="1" x14ac:dyDescent="0.2">
      <c r="A219" s="75"/>
      <c r="B219" s="69">
        <f t="shared" ref="B219:B227" ca="1" si="46">SUM(D219:WX219)</f>
        <v>0</v>
      </c>
      <c r="C219" s="92">
        <f t="shared" si="43"/>
        <v>50586</v>
      </c>
      <c r="D219" s="93">
        <f t="shared" ca="1" si="45"/>
        <v>0</v>
      </c>
      <c r="E219" s="93">
        <f t="shared" ca="1" si="45"/>
        <v>0</v>
      </c>
      <c r="F219" s="95">
        <f t="shared" ref="F219:O228" ca="1" si="47">IFERROR(SUMIFS(INDIRECT("'" &amp; F$3 &amp; "'!" &amp; F$15),INDIRECT("'" &amp; F$3 &amp; "'!" &amp; F$11),$C219)+SUMIFS(INDIRECT("'" &amp; F$3 &amp; "'!" &amp; F$16),INDIRECT("'" &amp; F$3 &amp; "'!" &amp; F$11),$C219),0)</f>
        <v>0</v>
      </c>
      <c r="G219" s="95">
        <f t="shared" ca="1" si="47"/>
        <v>0</v>
      </c>
      <c r="H219" s="95">
        <f t="shared" ca="1" si="47"/>
        <v>0</v>
      </c>
      <c r="I219" s="95">
        <f t="shared" ca="1" si="47"/>
        <v>0</v>
      </c>
      <c r="J219" s="95">
        <f t="shared" ca="1" si="47"/>
        <v>0</v>
      </c>
      <c r="K219" s="95">
        <f t="shared" ca="1" si="47"/>
        <v>0</v>
      </c>
      <c r="L219" s="95">
        <f t="shared" ca="1" si="47"/>
        <v>0</v>
      </c>
      <c r="M219" s="95">
        <f t="shared" ca="1" si="47"/>
        <v>0</v>
      </c>
      <c r="N219" s="95">
        <f t="shared" ca="1" si="47"/>
        <v>0</v>
      </c>
      <c r="O219" s="95">
        <f t="shared" ca="1" si="47"/>
        <v>0</v>
      </c>
    </row>
    <row r="220" spans="1:15" hidden="1" outlineLevel="1" x14ac:dyDescent="0.2">
      <c r="A220" s="75"/>
      <c r="B220" s="69">
        <f t="shared" ca="1" si="46"/>
        <v>0</v>
      </c>
      <c r="C220" s="92">
        <f t="shared" si="43"/>
        <v>50951</v>
      </c>
      <c r="D220" s="93">
        <f t="shared" ca="1" si="45"/>
        <v>0</v>
      </c>
      <c r="E220" s="93">
        <f t="shared" ca="1" si="45"/>
        <v>0</v>
      </c>
      <c r="F220" s="95">
        <f t="shared" ca="1" si="47"/>
        <v>0</v>
      </c>
      <c r="G220" s="95">
        <f t="shared" ca="1" si="47"/>
        <v>0</v>
      </c>
      <c r="H220" s="95">
        <f t="shared" ca="1" si="47"/>
        <v>0</v>
      </c>
      <c r="I220" s="95">
        <f t="shared" ca="1" si="47"/>
        <v>0</v>
      </c>
      <c r="J220" s="95">
        <f t="shared" ca="1" si="47"/>
        <v>0</v>
      </c>
      <c r="K220" s="95">
        <f t="shared" ca="1" si="47"/>
        <v>0</v>
      </c>
      <c r="L220" s="95">
        <f t="shared" ca="1" si="47"/>
        <v>0</v>
      </c>
      <c r="M220" s="95">
        <f t="shared" ca="1" si="47"/>
        <v>0</v>
      </c>
      <c r="N220" s="95">
        <f t="shared" ca="1" si="47"/>
        <v>0</v>
      </c>
      <c r="O220" s="95">
        <f t="shared" ca="1" si="47"/>
        <v>0</v>
      </c>
    </row>
    <row r="221" spans="1:15" hidden="1" outlineLevel="1" x14ac:dyDescent="0.2">
      <c r="A221" s="75"/>
      <c r="B221" s="69">
        <f t="shared" ca="1" si="46"/>
        <v>0</v>
      </c>
      <c r="C221" s="92">
        <f t="shared" si="43"/>
        <v>51317</v>
      </c>
      <c r="D221" s="93">
        <f t="shared" ca="1" si="45"/>
        <v>0</v>
      </c>
      <c r="E221" s="93">
        <f t="shared" ca="1" si="45"/>
        <v>0</v>
      </c>
      <c r="F221" s="95">
        <f t="shared" ca="1" si="47"/>
        <v>0</v>
      </c>
      <c r="G221" s="95">
        <f t="shared" ca="1" si="47"/>
        <v>0</v>
      </c>
      <c r="H221" s="95">
        <f t="shared" ca="1" si="47"/>
        <v>0</v>
      </c>
      <c r="I221" s="95">
        <f t="shared" ca="1" si="47"/>
        <v>0</v>
      </c>
      <c r="J221" s="95">
        <f t="shared" ca="1" si="47"/>
        <v>0</v>
      </c>
      <c r="K221" s="95">
        <f t="shared" ca="1" si="47"/>
        <v>0</v>
      </c>
      <c r="L221" s="95">
        <f t="shared" ca="1" si="47"/>
        <v>0</v>
      </c>
      <c r="M221" s="95">
        <f t="shared" ca="1" si="47"/>
        <v>0</v>
      </c>
      <c r="N221" s="95">
        <f t="shared" ca="1" si="47"/>
        <v>0</v>
      </c>
      <c r="O221" s="95">
        <f t="shared" ca="1" si="47"/>
        <v>0</v>
      </c>
    </row>
    <row r="222" spans="1:15" hidden="1" outlineLevel="1" x14ac:dyDescent="0.2">
      <c r="A222" s="75"/>
      <c r="B222" s="69">
        <f t="shared" ca="1" si="46"/>
        <v>0</v>
      </c>
      <c r="C222" s="92">
        <f t="shared" si="43"/>
        <v>51682</v>
      </c>
      <c r="D222" s="93">
        <f t="shared" ca="1" si="45"/>
        <v>0</v>
      </c>
      <c r="E222" s="93">
        <f t="shared" ca="1" si="45"/>
        <v>0</v>
      </c>
      <c r="F222" s="95">
        <f t="shared" ca="1" si="47"/>
        <v>0</v>
      </c>
      <c r="G222" s="95">
        <f t="shared" ca="1" si="47"/>
        <v>0</v>
      </c>
      <c r="H222" s="95">
        <f t="shared" ca="1" si="47"/>
        <v>0</v>
      </c>
      <c r="I222" s="95">
        <f t="shared" ca="1" si="47"/>
        <v>0</v>
      </c>
      <c r="J222" s="95">
        <f t="shared" ca="1" si="47"/>
        <v>0</v>
      </c>
      <c r="K222" s="95">
        <f t="shared" ca="1" si="47"/>
        <v>0</v>
      </c>
      <c r="L222" s="95">
        <f t="shared" ca="1" si="47"/>
        <v>0</v>
      </c>
      <c r="M222" s="95">
        <f t="shared" ca="1" si="47"/>
        <v>0</v>
      </c>
      <c r="N222" s="95">
        <f t="shared" ca="1" si="47"/>
        <v>0</v>
      </c>
      <c r="O222" s="95">
        <f t="shared" ca="1" si="47"/>
        <v>0</v>
      </c>
    </row>
    <row r="223" spans="1:15" hidden="1" outlineLevel="1" x14ac:dyDescent="0.2">
      <c r="A223" s="75"/>
      <c r="B223" s="69">
        <f t="shared" ca="1" si="46"/>
        <v>0</v>
      </c>
      <c r="C223" s="92">
        <f t="shared" si="43"/>
        <v>52047</v>
      </c>
      <c r="D223" s="93">
        <f t="shared" ca="1" si="45"/>
        <v>0</v>
      </c>
      <c r="E223" s="93">
        <f t="shared" ca="1" si="45"/>
        <v>0</v>
      </c>
      <c r="F223" s="95">
        <f t="shared" ca="1" si="47"/>
        <v>0</v>
      </c>
      <c r="G223" s="95">
        <f t="shared" ca="1" si="47"/>
        <v>0</v>
      </c>
      <c r="H223" s="95">
        <f t="shared" ca="1" si="47"/>
        <v>0</v>
      </c>
      <c r="I223" s="95">
        <f t="shared" ca="1" si="47"/>
        <v>0</v>
      </c>
      <c r="J223" s="95">
        <f t="shared" ca="1" si="47"/>
        <v>0</v>
      </c>
      <c r="K223" s="95">
        <f t="shared" ca="1" si="47"/>
        <v>0</v>
      </c>
      <c r="L223" s="95">
        <f t="shared" ca="1" si="47"/>
        <v>0</v>
      </c>
      <c r="M223" s="95">
        <f t="shared" ca="1" si="47"/>
        <v>0</v>
      </c>
      <c r="N223" s="95">
        <f t="shared" ca="1" si="47"/>
        <v>0</v>
      </c>
      <c r="O223" s="95">
        <f t="shared" ca="1" si="47"/>
        <v>0</v>
      </c>
    </row>
    <row r="224" spans="1:15" hidden="1" outlineLevel="1" x14ac:dyDescent="0.2">
      <c r="A224" s="75"/>
      <c r="B224" s="69">
        <f t="shared" ca="1" si="46"/>
        <v>0</v>
      </c>
      <c r="C224" s="92">
        <f t="shared" si="43"/>
        <v>52412</v>
      </c>
      <c r="D224" s="93">
        <f t="shared" ca="1" si="45"/>
        <v>0</v>
      </c>
      <c r="E224" s="93">
        <f t="shared" ca="1" si="45"/>
        <v>0</v>
      </c>
      <c r="F224" s="95">
        <f t="shared" ca="1" si="47"/>
        <v>0</v>
      </c>
      <c r="G224" s="95">
        <f t="shared" ca="1" si="47"/>
        <v>0</v>
      </c>
      <c r="H224" s="95">
        <f t="shared" ca="1" si="47"/>
        <v>0</v>
      </c>
      <c r="I224" s="95">
        <f t="shared" ca="1" si="47"/>
        <v>0</v>
      </c>
      <c r="J224" s="95">
        <f t="shared" ca="1" si="47"/>
        <v>0</v>
      </c>
      <c r="K224" s="95">
        <f t="shared" ca="1" si="47"/>
        <v>0</v>
      </c>
      <c r="L224" s="95">
        <f t="shared" ca="1" si="47"/>
        <v>0</v>
      </c>
      <c r="M224" s="95">
        <f t="shared" ca="1" si="47"/>
        <v>0</v>
      </c>
      <c r="N224" s="95">
        <f t="shared" ca="1" si="47"/>
        <v>0</v>
      </c>
      <c r="O224" s="95">
        <f t="shared" ca="1" si="47"/>
        <v>0</v>
      </c>
    </row>
    <row r="225" spans="1:15" hidden="1" outlineLevel="1" x14ac:dyDescent="0.2">
      <c r="A225" s="75"/>
      <c r="B225" s="69">
        <f t="shared" ca="1" si="46"/>
        <v>0</v>
      </c>
      <c r="C225" s="92">
        <f t="shared" si="43"/>
        <v>52778</v>
      </c>
      <c r="D225" s="93">
        <f t="shared" ca="1" si="45"/>
        <v>0</v>
      </c>
      <c r="E225" s="93">
        <f t="shared" ca="1" si="45"/>
        <v>0</v>
      </c>
      <c r="F225" s="95">
        <f t="shared" ca="1" si="47"/>
        <v>0</v>
      </c>
      <c r="G225" s="95">
        <f t="shared" ca="1" si="47"/>
        <v>0</v>
      </c>
      <c r="H225" s="95">
        <f t="shared" ca="1" si="47"/>
        <v>0</v>
      </c>
      <c r="I225" s="95">
        <f t="shared" ca="1" si="47"/>
        <v>0</v>
      </c>
      <c r="J225" s="95">
        <f t="shared" ca="1" si="47"/>
        <v>0</v>
      </c>
      <c r="K225" s="95">
        <f t="shared" ca="1" si="47"/>
        <v>0</v>
      </c>
      <c r="L225" s="95">
        <f t="shared" ca="1" si="47"/>
        <v>0</v>
      </c>
      <c r="M225" s="95">
        <f t="shared" ca="1" si="47"/>
        <v>0</v>
      </c>
      <c r="N225" s="95">
        <f t="shared" ca="1" si="47"/>
        <v>0</v>
      </c>
      <c r="O225" s="95">
        <f t="shared" ca="1" si="47"/>
        <v>0</v>
      </c>
    </row>
    <row r="226" spans="1:15" hidden="1" outlineLevel="1" x14ac:dyDescent="0.2">
      <c r="A226" s="75"/>
      <c r="B226" s="69">
        <f t="shared" ca="1" si="46"/>
        <v>0</v>
      </c>
      <c r="C226" s="92">
        <f t="shared" si="43"/>
        <v>53143</v>
      </c>
      <c r="D226" s="93">
        <f t="shared" ca="1" si="45"/>
        <v>0</v>
      </c>
      <c r="E226" s="93">
        <f t="shared" ca="1" si="45"/>
        <v>0</v>
      </c>
      <c r="F226" s="95">
        <f t="shared" ca="1" si="47"/>
        <v>0</v>
      </c>
      <c r="G226" s="95">
        <f t="shared" ca="1" si="47"/>
        <v>0</v>
      </c>
      <c r="H226" s="95">
        <f t="shared" ca="1" si="47"/>
        <v>0</v>
      </c>
      <c r="I226" s="95">
        <f t="shared" ca="1" si="47"/>
        <v>0</v>
      </c>
      <c r="J226" s="95">
        <f t="shared" ca="1" si="47"/>
        <v>0</v>
      </c>
      <c r="K226" s="95">
        <f t="shared" ca="1" si="47"/>
        <v>0</v>
      </c>
      <c r="L226" s="95">
        <f t="shared" ca="1" si="47"/>
        <v>0</v>
      </c>
      <c r="M226" s="95">
        <f t="shared" ca="1" si="47"/>
        <v>0</v>
      </c>
      <c r="N226" s="95">
        <f t="shared" ca="1" si="47"/>
        <v>0</v>
      </c>
      <c r="O226" s="95">
        <f t="shared" ca="1" si="47"/>
        <v>0</v>
      </c>
    </row>
    <row r="227" spans="1:15" hidden="1" outlineLevel="1" x14ac:dyDescent="0.2">
      <c r="A227" s="75"/>
      <c r="B227" s="69">
        <f t="shared" ca="1" si="46"/>
        <v>0</v>
      </c>
      <c r="C227" s="92">
        <f t="shared" si="43"/>
        <v>53508</v>
      </c>
      <c r="D227" s="93">
        <f t="shared" ca="1" si="45"/>
        <v>0</v>
      </c>
      <c r="E227" s="93">
        <f t="shared" ca="1" si="45"/>
        <v>0</v>
      </c>
      <c r="F227" s="95">
        <f t="shared" ca="1" si="47"/>
        <v>0</v>
      </c>
      <c r="G227" s="95">
        <f t="shared" ca="1" si="47"/>
        <v>0</v>
      </c>
      <c r="H227" s="95">
        <f t="shared" ca="1" si="47"/>
        <v>0</v>
      </c>
      <c r="I227" s="95">
        <f t="shared" ca="1" si="47"/>
        <v>0</v>
      </c>
      <c r="J227" s="95">
        <f t="shared" ca="1" si="47"/>
        <v>0</v>
      </c>
      <c r="K227" s="95">
        <f t="shared" ca="1" si="47"/>
        <v>0</v>
      </c>
      <c r="L227" s="95">
        <f t="shared" ca="1" si="47"/>
        <v>0</v>
      </c>
      <c r="M227" s="95">
        <f t="shared" ca="1" si="47"/>
        <v>0</v>
      </c>
      <c r="N227" s="95">
        <f t="shared" ca="1" si="47"/>
        <v>0</v>
      </c>
      <c r="O227" s="95">
        <f t="shared" ca="1" si="47"/>
        <v>0</v>
      </c>
    </row>
    <row r="228" spans="1:15" hidden="1" outlineLevel="1" x14ac:dyDescent="0.2">
      <c r="A228" s="75"/>
      <c r="B228" s="69">
        <f t="shared" ref="B228:B279" ca="1" si="48">SUM(D228:WX228)</f>
        <v>0</v>
      </c>
      <c r="C228" s="92">
        <f t="shared" si="43"/>
        <v>53873</v>
      </c>
      <c r="D228" s="93">
        <f t="shared" ca="1" si="45"/>
        <v>0</v>
      </c>
      <c r="E228" s="93">
        <f t="shared" ca="1" si="45"/>
        <v>0</v>
      </c>
      <c r="F228" s="95">
        <f t="shared" ca="1" si="47"/>
        <v>0</v>
      </c>
      <c r="G228" s="95">
        <f t="shared" ca="1" si="47"/>
        <v>0</v>
      </c>
      <c r="H228" s="95">
        <f t="shared" ca="1" si="47"/>
        <v>0</v>
      </c>
      <c r="I228" s="95">
        <f t="shared" ca="1" si="47"/>
        <v>0</v>
      </c>
      <c r="J228" s="95">
        <f t="shared" ca="1" si="47"/>
        <v>0</v>
      </c>
      <c r="K228" s="95">
        <f t="shared" ca="1" si="47"/>
        <v>0</v>
      </c>
      <c r="L228" s="95">
        <f t="shared" ca="1" si="47"/>
        <v>0</v>
      </c>
      <c r="M228" s="95">
        <f t="shared" ca="1" si="47"/>
        <v>0</v>
      </c>
      <c r="N228" s="95">
        <f t="shared" ca="1" si="47"/>
        <v>0</v>
      </c>
      <c r="O228" s="95">
        <f t="shared" ca="1" si="47"/>
        <v>0</v>
      </c>
    </row>
    <row r="229" spans="1:15" hidden="1" outlineLevel="1" x14ac:dyDescent="0.2">
      <c r="A229" s="75"/>
      <c r="B229" s="69">
        <f t="shared" ca="1" si="48"/>
        <v>0</v>
      </c>
      <c r="C229" s="92">
        <f t="shared" si="43"/>
        <v>54239</v>
      </c>
      <c r="D229" s="93">
        <f t="shared" ca="1" si="45"/>
        <v>0</v>
      </c>
      <c r="E229" s="93">
        <f t="shared" ca="1" si="45"/>
        <v>0</v>
      </c>
      <c r="F229" s="95">
        <f t="shared" ref="F229:O238" ca="1" si="49">IFERROR(SUMIFS(INDIRECT("'" &amp; F$3 &amp; "'!" &amp; F$15),INDIRECT("'" &amp; F$3 &amp; "'!" &amp; F$11),$C229)+SUMIFS(INDIRECT("'" &amp; F$3 &amp; "'!" &amp; F$16),INDIRECT("'" &amp; F$3 &amp; "'!" &amp; F$11),$C229),0)</f>
        <v>0</v>
      </c>
      <c r="G229" s="95">
        <f t="shared" ca="1" si="49"/>
        <v>0</v>
      </c>
      <c r="H229" s="95">
        <f t="shared" ca="1" si="49"/>
        <v>0</v>
      </c>
      <c r="I229" s="95">
        <f t="shared" ca="1" si="49"/>
        <v>0</v>
      </c>
      <c r="J229" s="95">
        <f t="shared" ca="1" si="49"/>
        <v>0</v>
      </c>
      <c r="K229" s="95">
        <f t="shared" ca="1" si="49"/>
        <v>0</v>
      </c>
      <c r="L229" s="95">
        <f t="shared" ca="1" si="49"/>
        <v>0</v>
      </c>
      <c r="M229" s="95">
        <f t="shared" ca="1" si="49"/>
        <v>0</v>
      </c>
      <c r="N229" s="95">
        <f t="shared" ca="1" si="49"/>
        <v>0</v>
      </c>
      <c r="O229" s="95">
        <f t="shared" ca="1" si="49"/>
        <v>0</v>
      </c>
    </row>
    <row r="230" spans="1:15" hidden="1" outlineLevel="1" x14ac:dyDescent="0.2">
      <c r="A230" s="75"/>
      <c r="B230" s="69">
        <f t="shared" ca="1" si="48"/>
        <v>0</v>
      </c>
      <c r="C230" s="92">
        <f t="shared" si="43"/>
        <v>54604</v>
      </c>
      <c r="D230" s="93">
        <f t="shared" ca="1" si="45"/>
        <v>0</v>
      </c>
      <c r="E230" s="93">
        <f t="shared" ca="1" si="45"/>
        <v>0</v>
      </c>
      <c r="F230" s="95">
        <f t="shared" ca="1" si="49"/>
        <v>0</v>
      </c>
      <c r="G230" s="95">
        <f t="shared" ca="1" si="49"/>
        <v>0</v>
      </c>
      <c r="H230" s="95">
        <f t="shared" ca="1" si="49"/>
        <v>0</v>
      </c>
      <c r="I230" s="95">
        <f t="shared" ca="1" si="49"/>
        <v>0</v>
      </c>
      <c r="J230" s="95">
        <f t="shared" ca="1" si="49"/>
        <v>0</v>
      </c>
      <c r="K230" s="95">
        <f t="shared" ca="1" si="49"/>
        <v>0</v>
      </c>
      <c r="L230" s="95">
        <f t="shared" ca="1" si="49"/>
        <v>0</v>
      </c>
      <c r="M230" s="95">
        <f t="shared" ca="1" si="49"/>
        <v>0</v>
      </c>
      <c r="N230" s="95">
        <f t="shared" ca="1" si="49"/>
        <v>0</v>
      </c>
      <c r="O230" s="95">
        <f t="shared" ca="1" si="49"/>
        <v>0</v>
      </c>
    </row>
    <row r="231" spans="1:15" hidden="1" outlineLevel="1" x14ac:dyDescent="0.2">
      <c r="A231" s="75"/>
      <c r="B231" s="69">
        <f t="shared" ca="1" si="48"/>
        <v>0</v>
      </c>
      <c r="C231" s="92">
        <f t="shared" si="43"/>
        <v>54969</v>
      </c>
      <c r="D231" s="93">
        <f t="shared" ca="1" si="45"/>
        <v>0</v>
      </c>
      <c r="E231" s="93">
        <f t="shared" ca="1" si="45"/>
        <v>0</v>
      </c>
      <c r="F231" s="95">
        <f t="shared" ca="1" si="49"/>
        <v>0</v>
      </c>
      <c r="G231" s="95">
        <f t="shared" ca="1" si="49"/>
        <v>0</v>
      </c>
      <c r="H231" s="95">
        <f t="shared" ca="1" si="49"/>
        <v>0</v>
      </c>
      <c r="I231" s="95">
        <f t="shared" ca="1" si="49"/>
        <v>0</v>
      </c>
      <c r="J231" s="95">
        <f t="shared" ca="1" si="49"/>
        <v>0</v>
      </c>
      <c r="K231" s="95">
        <f t="shared" ca="1" si="49"/>
        <v>0</v>
      </c>
      <c r="L231" s="95">
        <f t="shared" ca="1" si="49"/>
        <v>0</v>
      </c>
      <c r="M231" s="95">
        <f t="shared" ca="1" si="49"/>
        <v>0</v>
      </c>
      <c r="N231" s="95">
        <f t="shared" ca="1" si="49"/>
        <v>0</v>
      </c>
      <c r="O231" s="95">
        <f t="shared" ca="1" si="49"/>
        <v>0</v>
      </c>
    </row>
    <row r="232" spans="1:15" hidden="1" outlineLevel="1" x14ac:dyDescent="0.2">
      <c r="A232" s="75"/>
      <c r="B232" s="69">
        <f t="shared" ca="1" si="48"/>
        <v>0</v>
      </c>
      <c r="C232" s="92">
        <f t="shared" si="43"/>
        <v>55334</v>
      </c>
      <c r="D232" s="93">
        <f t="shared" ca="1" si="45"/>
        <v>0</v>
      </c>
      <c r="E232" s="93">
        <f t="shared" ca="1" si="45"/>
        <v>0</v>
      </c>
      <c r="F232" s="95">
        <f t="shared" ca="1" si="49"/>
        <v>0</v>
      </c>
      <c r="G232" s="95">
        <f t="shared" ca="1" si="49"/>
        <v>0</v>
      </c>
      <c r="H232" s="95">
        <f t="shared" ca="1" si="49"/>
        <v>0</v>
      </c>
      <c r="I232" s="95">
        <f t="shared" ca="1" si="49"/>
        <v>0</v>
      </c>
      <c r="J232" s="95">
        <f t="shared" ca="1" si="49"/>
        <v>0</v>
      </c>
      <c r="K232" s="95">
        <f t="shared" ca="1" si="49"/>
        <v>0</v>
      </c>
      <c r="L232" s="95">
        <f t="shared" ca="1" si="49"/>
        <v>0</v>
      </c>
      <c r="M232" s="95">
        <f t="shared" ca="1" si="49"/>
        <v>0</v>
      </c>
      <c r="N232" s="95">
        <f t="shared" ca="1" si="49"/>
        <v>0</v>
      </c>
      <c r="O232" s="95">
        <f t="shared" ca="1" si="49"/>
        <v>0</v>
      </c>
    </row>
    <row r="233" spans="1:15" hidden="1" outlineLevel="1" x14ac:dyDescent="0.2">
      <c r="A233" s="75"/>
      <c r="B233" s="69">
        <f t="shared" ca="1" si="48"/>
        <v>0</v>
      </c>
      <c r="C233" s="92">
        <f t="shared" si="43"/>
        <v>55700</v>
      </c>
      <c r="D233" s="93">
        <f t="shared" ca="1" si="45"/>
        <v>0</v>
      </c>
      <c r="E233" s="93">
        <f t="shared" ca="1" si="45"/>
        <v>0</v>
      </c>
      <c r="F233" s="95">
        <f t="shared" ca="1" si="49"/>
        <v>0</v>
      </c>
      <c r="G233" s="95">
        <f t="shared" ca="1" si="49"/>
        <v>0</v>
      </c>
      <c r="H233" s="95">
        <f t="shared" ca="1" si="49"/>
        <v>0</v>
      </c>
      <c r="I233" s="95">
        <f t="shared" ca="1" si="49"/>
        <v>0</v>
      </c>
      <c r="J233" s="95">
        <f t="shared" ca="1" si="49"/>
        <v>0</v>
      </c>
      <c r="K233" s="95">
        <f t="shared" ca="1" si="49"/>
        <v>0</v>
      </c>
      <c r="L233" s="95">
        <f t="shared" ca="1" si="49"/>
        <v>0</v>
      </c>
      <c r="M233" s="95">
        <f t="shared" ca="1" si="49"/>
        <v>0</v>
      </c>
      <c r="N233" s="95">
        <f t="shared" ca="1" si="49"/>
        <v>0</v>
      </c>
      <c r="O233" s="95">
        <f t="shared" ca="1" si="49"/>
        <v>0</v>
      </c>
    </row>
    <row r="234" spans="1:15" hidden="1" outlineLevel="1" x14ac:dyDescent="0.2">
      <c r="A234" s="75"/>
      <c r="B234" s="69">
        <f t="shared" ca="1" si="48"/>
        <v>0</v>
      </c>
      <c r="C234" s="92">
        <f t="shared" si="43"/>
        <v>56065</v>
      </c>
      <c r="D234" s="93">
        <f t="shared" ca="1" si="45"/>
        <v>0</v>
      </c>
      <c r="E234" s="93">
        <f t="shared" ca="1" si="45"/>
        <v>0</v>
      </c>
      <c r="F234" s="95">
        <f t="shared" ca="1" si="49"/>
        <v>0</v>
      </c>
      <c r="G234" s="95">
        <f t="shared" ca="1" si="49"/>
        <v>0</v>
      </c>
      <c r="H234" s="95">
        <f t="shared" ca="1" si="49"/>
        <v>0</v>
      </c>
      <c r="I234" s="95">
        <f t="shared" ca="1" si="49"/>
        <v>0</v>
      </c>
      <c r="J234" s="95">
        <f t="shared" ca="1" si="49"/>
        <v>0</v>
      </c>
      <c r="K234" s="95">
        <f t="shared" ca="1" si="49"/>
        <v>0</v>
      </c>
      <c r="L234" s="95">
        <f t="shared" ca="1" si="49"/>
        <v>0</v>
      </c>
      <c r="M234" s="95">
        <f t="shared" ca="1" si="49"/>
        <v>0</v>
      </c>
      <c r="N234" s="95">
        <f t="shared" ca="1" si="49"/>
        <v>0</v>
      </c>
      <c r="O234" s="95">
        <f t="shared" ca="1" si="49"/>
        <v>0</v>
      </c>
    </row>
    <row r="235" spans="1:15" hidden="1" outlineLevel="1" x14ac:dyDescent="0.2">
      <c r="A235" s="75"/>
      <c r="B235" s="69">
        <f t="shared" ca="1" si="48"/>
        <v>0</v>
      </c>
      <c r="C235" s="92">
        <f t="shared" si="43"/>
        <v>56430</v>
      </c>
      <c r="D235" s="93">
        <f t="shared" ca="1" si="45"/>
        <v>0</v>
      </c>
      <c r="E235" s="93">
        <f t="shared" ca="1" si="45"/>
        <v>0</v>
      </c>
      <c r="F235" s="95">
        <f t="shared" ca="1" si="49"/>
        <v>0</v>
      </c>
      <c r="G235" s="95">
        <f t="shared" ca="1" si="49"/>
        <v>0</v>
      </c>
      <c r="H235" s="95">
        <f t="shared" ca="1" si="49"/>
        <v>0</v>
      </c>
      <c r="I235" s="95">
        <f t="shared" ca="1" si="49"/>
        <v>0</v>
      </c>
      <c r="J235" s="95">
        <f t="shared" ca="1" si="49"/>
        <v>0</v>
      </c>
      <c r="K235" s="95">
        <f t="shared" ca="1" si="49"/>
        <v>0</v>
      </c>
      <c r="L235" s="95">
        <f t="shared" ca="1" si="49"/>
        <v>0</v>
      </c>
      <c r="M235" s="95">
        <f t="shared" ca="1" si="49"/>
        <v>0</v>
      </c>
      <c r="N235" s="95">
        <f t="shared" ca="1" si="49"/>
        <v>0</v>
      </c>
      <c r="O235" s="95">
        <f t="shared" ca="1" si="49"/>
        <v>0</v>
      </c>
    </row>
    <row r="236" spans="1:15" hidden="1" outlineLevel="1" x14ac:dyDescent="0.2">
      <c r="A236" s="75"/>
      <c r="B236" s="69">
        <f t="shared" ca="1" si="48"/>
        <v>0</v>
      </c>
      <c r="C236" s="92">
        <f t="shared" si="43"/>
        <v>56795</v>
      </c>
      <c r="D236" s="93">
        <f t="shared" ca="1" si="45"/>
        <v>0</v>
      </c>
      <c r="E236" s="93">
        <f t="shared" ca="1" si="45"/>
        <v>0</v>
      </c>
      <c r="F236" s="95">
        <f t="shared" ca="1" si="49"/>
        <v>0</v>
      </c>
      <c r="G236" s="95">
        <f t="shared" ca="1" si="49"/>
        <v>0</v>
      </c>
      <c r="H236" s="95">
        <f t="shared" ca="1" si="49"/>
        <v>0</v>
      </c>
      <c r="I236" s="95">
        <f t="shared" ca="1" si="49"/>
        <v>0</v>
      </c>
      <c r="J236" s="95">
        <f t="shared" ca="1" si="49"/>
        <v>0</v>
      </c>
      <c r="K236" s="95">
        <f t="shared" ca="1" si="49"/>
        <v>0</v>
      </c>
      <c r="L236" s="95">
        <f t="shared" ca="1" si="49"/>
        <v>0</v>
      </c>
      <c r="M236" s="95">
        <f t="shared" ca="1" si="49"/>
        <v>0</v>
      </c>
      <c r="N236" s="95">
        <f t="shared" ca="1" si="49"/>
        <v>0</v>
      </c>
      <c r="O236" s="95">
        <f t="shared" ca="1" si="49"/>
        <v>0</v>
      </c>
    </row>
    <row r="237" spans="1:15" hidden="1" outlineLevel="1" x14ac:dyDescent="0.2">
      <c r="A237" s="75"/>
      <c r="B237" s="69">
        <f t="shared" ca="1" si="48"/>
        <v>0</v>
      </c>
      <c r="C237" s="92">
        <f t="shared" si="43"/>
        <v>57161</v>
      </c>
      <c r="D237" s="93">
        <f t="shared" ca="1" si="45"/>
        <v>0</v>
      </c>
      <c r="E237" s="93">
        <f t="shared" ca="1" si="45"/>
        <v>0</v>
      </c>
      <c r="F237" s="95">
        <f t="shared" ca="1" si="49"/>
        <v>0</v>
      </c>
      <c r="G237" s="95">
        <f t="shared" ca="1" si="49"/>
        <v>0</v>
      </c>
      <c r="H237" s="95">
        <f t="shared" ca="1" si="49"/>
        <v>0</v>
      </c>
      <c r="I237" s="95">
        <f t="shared" ca="1" si="49"/>
        <v>0</v>
      </c>
      <c r="J237" s="95">
        <f t="shared" ca="1" si="49"/>
        <v>0</v>
      </c>
      <c r="K237" s="95">
        <f t="shared" ca="1" si="49"/>
        <v>0</v>
      </c>
      <c r="L237" s="95">
        <f t="shared" ca="1" si="49"/>
        <v>0</v>
      </c>
      <c r="M237" s="95">
        <f t="shared" ca="1" si="49"/>
        <v>0</v>
      </c>
      <c r="N237" s="95">
        <f t="shared" ca="1" si="49"/>
        <v>0</v>
      </c>
      <c r="O237" s="95">
        <f t="shared" ca="1" si="49"/>
        <v>0</v>
      </c>
    </row>
    <row r="238" spans="1:15" hidden="1" outlineLevel="1" x14ac:dyDescent="0.2">
      <c r="A238" s="75"/>
      <c r="B238" s="69">
        <f t="shared" ca="1" si="48"/>
        <v>0</v>
      </c>
      <c r="C238" s="92">
        <f t="shared" si="43"/>
        <v>57526</v>
      </c>
      <c r="D238" s="93">
        <f t="shared" ref="D238:E257" ca="1" si="50">IFERROR(SUMIFS(INDIRECT("'" &amp; D$3 &amp; "'!" &amp; D$17),INDIRECT("'" &amp; D$3 &amp; "'!" &amp; D$11),$C238),0)</f>
        <v>0</v>
      </c>
      <c r="E238" s="93">
        <f t="shared" ca="1" si="50"/>
        <v>0</v>
      </c>
      <c r="F238" s="95">
        <f t="shared" ca="1" si="49"/>
        <v>0</v>
      </c>
      <c r="G238" s="95">
        <f t="shared" ca="1" si="49"/>
        <v>0</v>
      </c>
      <c r="H238" s="95">
        <f t="shared" ca="1" si="49"/>
        <v>0</v>
      </c>
      <c r="I238" s="95">
        <f t="shared" ca="1" si="49"/>
        <v>0</v>
      </c>
      <c r="J238" s="95">
        <f t="shared" ca="1" si="49"/>
        <v>0</v>
      </c>
      <c r="K238" s="95">
        <f t="shared" ca="1" si="49"/>
        <v>0</v>
      </c>
      <c r="L238" s="95">
        <f t="shared" ca="1" si="49"/>
        <v>0</v>
      </c>
      <c r="M238" s="95">
        <f t="shared" ca="1" si="49"/>
        <v>0</v>
      </c>
      <c r="N238" s="95">
        <f t="shared" ca="1" si="49"/>
        <v>0</v>
      </c>
      <c r="O238" s="95">
        <f t="shared" ca="1" si="49"/>
        <v>0</v>
      </c>
    </row>
    <row r="239" spans="1:15" hidden="1" outlineLevel="1" x14ac:dyDescent="0.2">
      <c r="A239" s="75"/>
      <c r="B239" s="69">
        <f t="shared" ca="1" si="48"/>
        <v>0</v>
      </c>
      <c r="C239" s="92">
        <f t="shared" si="43"/>
        <v>57891</v>
      </c>
      <c r="D239" s="93">
        <f t="shared" ca="1" si="50"/>
        <v>0</v>
      </c>
      <c r="E239" s="93">
        <f t="shared" ca="1" si="50"/>
        <v>0</v>
      </c>
      <c r="F239" s="95">
        <f t="shared" ref="F239:O248" ca="1" si="51">IFERROR(SUMIFS(INDIRECT("'" &amp; F$3 &amp; "'!" &amp; F$15),INDIRECT("'" &amp; F$3 &amp; "'!" &amp; F$11),$C239)+SUMIFS(INDIRECT("'" &amp; F$3 &amp; "'!" &amp; F$16),INDIRECT("'" &amp; F$3 &amp; "'!" &amp; F$11),$C239),0)</f>
        <v>0</v>
      </c>
      <c r="G239" s="95">
        <f t="shared" ca="1" si="51"/>
        <v>0</v>
      </c>
      <c r="H239" s="95">
        <f t="shared" ca="1" si="51"/>
        <v>0</v>
      </c>
      <c r="I239" s="95">
        <f t="shared" ca="1" si="51"/>
        <v>0</v>
      </c>
      <c r="J239" s="95">
        <f t="shared" ca="1" si="51"/>
        <v>0</v>
      </c>
      <c r="K239" s="95">
        <f t="shared" ca="1" si="51"/>
        <v>0</v>
      </c>
      <c r="L239" s="95">
        <f t="shared" ca="1" si="51"/>
        <v>0</v>
      </c>
      <c r="M239" s="95">
        <f t="shared" ca="1" si="51"/>
        <v>0</v>
      </c>
      <c r="N239" s="95">
        <f t="shared" ca="1" si="51"/>
        <v>0</v>
      </c>
      <c r="O239" s="95">
        <f t="shared" ca="1" si="51"/>
        <v>0</v>
      </c>
    </row>
    <row r="240" spans="1:15" hidden="1" outlineLevel="1" x14ac:dyDescent="0.2">
      <c r="A240" s="75"/>
      <c r="B240" s="69">
        <f t="shared" ca="1" si="48"/>
        <v>0</v>
      </c>
      <c r="C240" s="92">
        <f t="shared" si="43"/>
        <v>58256</v>
      </c>
      <c r="D240" s="93">
        <f t="shared" ca="1" si="50"/>
        <v>0</v>
      </c>
      <c r="E240" s="93">
        <f t="shared" ca="1" si="50"/>
        <v>0</v>
      </c>
      <c r="F240" s="95">
        <f t="shared" ca="1" si="51"/>
        <v>0</v>
      </c>
      <c r="G240" s="95">
        <f t="shared" ca="1" si="51"/>
        <v>0</v>
      </c>
      <c r="H240" s="95">
        <f t="shared" ca="1" si="51"/>
        <v>0</v>
      </c>
      <c r="I240" s="95">
        <f t="shared" ca="1" si="51"/>
        <v>0</v>
      </c>
      <c r="J240" s="95">
        <f t="shared" ca="1" si="51"/>
        <v>0</v>
      </c>
      <c r="K240" s="95">
        <f t="shared" ca="1" si="51"/>
        <v>0</v>
      </c>
      <c r="L240" s="95">
        <f t="shared" ca="1" si="51"/>
        <v>0</v>
      </c>
      <c r="M240" s="95">
        <f t="shared" ca="1" si="51"/>
        <v>0</v>
      </c>
      <c r="N240" s="95">
        <f t="shared" ca="1" si="51"/>
        <v>0</v>
      </c>
      <c r="O240" s="95">
        <f t="shared" ca="1" si="51"/>
        <v>0</v>
      </c>
    </row>
    <row r="241" spans="1:15" hidden="1" outlineLevel="1" x14ac:dyDescent="0.2">
      <c r="A241" s="75"/>
      <c r="B241" s="69">
        <f t="shared" ca="1" si="48"/>
        <v>0</v>
      </c>
      <c r="C241" s="92">
        <f t="shared" si="43"/>
        <v>58622</v>
      </c>
      <c r="D241" s="93">
        <f t="shared" ca="1" si="50"/>
        <v>0</v>
      </c>
      <c r="E241" s="93">
        <f t="shared" ca="1" si="50"/>
        <v>0</v>
      </c>
      <c r="F241" s="95">
        <f t="shared" ca="1" si="51"/>
        <v>0</v>
      </c>
      <c r="G241" s="95">
        <f t="shared" ca="1" si="51"/>
        <v>0</v>
      </c>
      <c r="H241" s="95">
        <f t="shared" ca="1" si="51"/>
        <v>0</v>
      </c>
      <c r="I241" s="95">
        <f t="shared" ca="1" si="51"/>
        <v>0</v>
      </c>
      <c r="J241" s="95">
        <f t="shared" ca="1" si="51"/>
        <v>0</v>
      </c>
      <c r="K241" s="95">
        <f t="shared" ca="1" si="51"/>
        <v>0</v>
      </c>
      <c r="L241" s="95">
        <f t="shared" ca="1" si="51"/>
        <v>0</v>
      </c>
      <c r="M241" s="95">
        <f t="shared" ca="1" si="51"/>
        <v>0</v>
      </c>
      <c r="N241" s="95">
        <f t="shared" ca="1" si="51"/>
        <v>0</v>
      </c>
      <c r="O241" s="95">
        <f t="shared" ca="1" si="51"/>
        <v>0</v>
      </c>
    </row>
    <row r="242" spans="1:15" hidden="1" outlineLevel="1" x14ac:dyDescent="0.2">
      <c r="A242" s="75"/>
      <c r="B242" s="69">
        <f t="shared" ca="1" si="48"/>
        <v>0</v>
      </c>
      <c r="C242" s="92">
        <f t="shared" si="43"/>
        <v>58987</v>
      </c>
      <c r="D242" s="93">
        <f t="shared" ca="1" si="50"/>
        <v>0</v>
      </c>
      <c r="E242" s="93">
        <f t="shared" ca="1" si="50"/>
        <v>0</v>
      </c>
      <c r="F242" s="95">
        <f t="shared" ca="1" si="51"/>
        <v>0</v>
      </c>
      <c r="G242" s="95">
        <f t="shared" ca="1" si="51"/>
        <v>0</v>
      </c>
      <c r="H242" s="95">
        <f t="shared" ca="1" si="51"/>
        <v>0</v>
      </c>
      <c r="I242" s="95">
        <f t="shared" ca="1" si="51"/>
        <v>0</v>
      </c>
      <c r="J242" s="95">
        <f t="shared" ca="1" si="51"/>
        <v>0</v>
      </c>
      <c r="K242" s="95">
        <f t="shared" ca="1" si="51"/>
        <v>0</v>
      </c>
      <c r="L242" s="95">
        <f t="shared" ca="1" si="51"/>
        <v>0</v>
      </c>
      <c r="M242" s="95">
        <f t="shared" ca="1" si="51"/>
        <v>0</v>
      </c>
      <c r="N242" s="95">
        <f t="shared" ca="1" si="51"/>
        <v>0</v>
      </c>
      <c r="O242" s="95">
        <f t="shared" ca="1" si="51"/>
        <v>0</v>
      </c>
    </row>
    <row r="243" spans="1:15" hidden="1" outlineLevel="1" x14ac:dyDescent="0.2">
      <c r="A243" s="75"/>
      <c r="B243" s="69">
        <f t="shared" ca="1" si="48"/>
        <v>0</v>
      </c>
      <c r="C243" s="92">
        <f t="shared" si="43"/>
        <v>59352</v>
      </c>
      <c r="D243" s="93">
        <f t="shared" ca="1" si="50"/>
        <v>0</v>
      </c>
      <c r="E243" s="93">
        <f t="shared" ca="1" si="50"/>
        <v>0</v>
      </c>
      <c r="F243" s="95">
        <f t="shared" ca="1" si="51"/>
        <v>0</v>
      </c>
      <c r="G243" s="95">
        <f t="shared" ca="1" si="51"/>
        <v>0</v>
      </c>
      <c r="H243" s="95">
        <f t="shared" ca="1" si="51"/>
        <v>0</v>
      </c>
      <c r="I243" s="95">
        <f t="shared" ca="1" si="51"/>
        <v>0</v>
      </c>
      <c r="J243" s="95">
        <f t="shared" ca="1" si="51"/>
        <v>0</v>
      </c>
      <c r="K243" s="95">
        <f t="shared" ca="1" si="51"/>
        <v>0</v>
      </c>
      <c r="L243" s="95">
        <f t="shared" ca="1" si="51"/>
        <v>0</v>
      </c>
      <c r="M243" s="95">
        <f t="shared" ca="1" si="51"/>
        <v>0</v>
      </c>
      <c r="N243" s="95">
        <f t="shared" ca="1" si="51"/>
        <v>0</v>
      </c>
      <c r="O243" s="95">
        <f t="shared" ca="1" si="51"/>
        <v>0</v>
      </c>
    </row>
    <row r="244" spans="1:15" hidden="1" outlineLevel="1" x14ac:dyDescent="0.2">
      <c r="A244" s="75"/>
      <c r="B244" s="69">
        <f t="shared" ca="1" si="48"/>
        <v>0</v>
      </c>
      <c r="C244" s="92">
        <f t="shared" si="43"/>
        <v>59717</v>
      </c>
      <c r="D244" s="93">
        <f t="shared" ca="1" si="50"/>
        <v>0</v>
      </c>
      <c r="E244" s="93">
        <f t="shared" ca="1" si="50"/>
        <v>0</v>
      </c>
      <c r="F244" s="95">
        <f t="shared" ca="1" si="51"/>
        <v>0</v>
      </c>
      <c r="G244" s="95">
        <f t="shared" ca="1" si="51"/>
        <v>0</v>
      </c>
      <c r="H244" s="95">
        <f t="shared" ca="1" si="51"/>
        <v>0</v>
      </c>
      <c r="I244" s="95">
        <f t="shared" ca="1" si="51"/>
        <v>0</v>
      </c>
      <c r="J244" s="95">
        <f t="shared" ca="1" si="51"/>
        <v>0</v>
      </c>
      <c r="K244" s="95">
        <f t="shared" ca="1" si="51"/>
        <v>0</v>
      </c>
      <c r="L244" s="95">
        <f t="shared" ca="1" si="51"/>
        <v>0</v>
      </c>
      <c r="M244" s="95">
        <f t="shared" ca="1" si="51"/>
        <v>0</v>
      </c>
      <c r="N244" s="95">
        <f t="shared" ca="1" si="51"/>
        <v>0</v>
      </c>
      <c r="O244" s="95">
        <f t="shared" ca="1" si="51"/>
        <v>0</v>
      </c>
    </row>
    <row r="245" spans="1:15" hidden="1" outlineLevel="1" x14ac:dyDescent="0.2">
      <c r="A245" s="75"/>
      <c r="B245" s="69">
        <f t="shared" ca="1" si="48"/>
        <v>0</v>
      </c>
      <c r="C245" s="92">
        <f t="shared" si="43"/>
        <v>60083</v>
      </c>
      <c r="D245" s="93">
        <f t="shared" ca="1" si="50"/>
        <v>0</v>
      </c>
      <c r="E245" s="93">
        <f t="shared" ca="1" si="50"/>
        <v>0</v>
      </c>
      <c r="F245" s="95">
        <f t="shared" ca="1" si="51"/>
        <v>0</v>
      </c>
      <c r="G245" s="95">
        <f t="shared" ca="1" si="51"/>
        <v>0</v>
      </c>
      <c r="H245" s="95">
        <f t="shared" ca="1" si="51"/>
        <v>0</v>
      </c>
      <c r="I245" s="95">
        <f t="shared" ca="1" si="51"/>
        <v>0</v>
      </c>
      <c r="J245" s="95">
        <f t="shared" ca="1" si="51"/>
        <v>0</v>
      </c>
      <c r="K245" s="95">
        <f t="shared" ca="1" si="51"/>
        <v>0</v>
      </c>
      <c r="L245" s="95">
        <f t="shared" ca="1" si="51"/>
        <v>0</v>
      </c>
      <c r="M245" s="95">
        <f t="shared" ca="1" si="51"/>
        <v>0</v>
      </c>
      <c r="N245" s="95">
        <f t="shared" ca="1" si="51"/>
        <v>0</v>
      </c>
      <c r="O245" s="95">
        <f t="shared" ca="1" si="51"/>
        <v>0</v>
      </c>
    </row>
    <row r="246" spans="1:15" hidden="1" outlineLevel="1" x14ac:dyDescent="0.2">
      <c r="A246" s="75"/>
      <c r="B246" s="69">
        <f t="shared" ca="1" si="48"/>
        <v>0</v>
      </c>
      <c r="C246" s="92">
        <f t="shared" si="43"/>
        <v>60448</v>
      </c>
      <c r="D246" s="93">
        <f t="shared" ca="1" si="50"/>
        <v>0</v>
      </c>
      <c r="E246" s="93">
        <f t="shared" ca="1" si="50"/>
        <v>0</v>
      </c>
      <c r="F246" s="95">
        <f t="shared" ca="1" si="51"/>
        <v>0</v>
      </c>
      <c r="G246" s="95">
        <f t="shared" ca="1" si="51"/>
        <v>0</v>
      </c>
      <c r="H246" s="95">
        <f t="shared" ca="1" si="51"/>
        <v>0</v>
      </c>
      <c r="I246" s="95">
        <f t="shared" ca="1" si="51"/>
        <v>0</v>
      </c>
      <c r="J246" s="95">
        <f t="shared" ca="1" si="51"/>
        <v>0</v>
      </c>
      <c r="K246" s="95">
        <f t="shared" ca="1" si="51"/>
        <v>0</v>
      </c>
      <c r="L246" s="95">
        <f t="shared" ca="1" si="51"/>
        <v>0</v>
      </c>
      <c r="M246" s="95">
        <f t="shared" ca="1" si="51"/>
        <v>0</v>
      </c>
      <c r="N246" s="95">
        <f t="shared" ca="1" si="51"/>
        <v>0</v>
      </c>
      <c r="O246" s="95">
        <f t="shared" ca="1" si="51"/>
        <v>0</v>
      </c>
    </row>
    <row r="247" spans="1:15" hidden="1" outlineLevel="1" x14ac:dyDescent="0.2">
      <c r="A247" s="75"/>
      <c r="B247" s="69">
        <f t="shared" ca="1" si="48"/>
        <v>0</v>
      </c>
      <c r="C247" s="92">
        <f t="shared" si="43"/>
        <v>60813</v>
      </c>
      <c r="D247" s="93">
        <f t="shared" ca="1" si="50"/>
        <v>0</v>
      </c>
      <c r="E247" s="93">
        <f t="shared" ca="1" si="50"/>
        <v>0</v>
      </c>
      <c r="F247" s="95">
        <f t="shared" ca="1" si="51"/>
        <v>0</v>
      </c>
      <c r="G247" s="95">
        <f t="shared" ca="1" si="51"/>
        <v>0</v>
      </c>
      <c r="H247" s="95">
        <f t="shared" ca="1" si="51"/>
        <v>0</v>
      </c>
      <c r="I247" s="95">
        <f t="shared" ca="1" si="51"/>
        <v>0</v>
      </c>
      <c r="J247" s="95">
        <f t="shared" ca="1" si="51"/>
        <v>0</v>
      </c>
      <c r="K247" s="95">
        <f t="shared" ca="1" si="51"/>
        <v>0</v>
      </c>
      <c r="L247" s="95">
        <f t="shared" ca="1" si="51"/>
        <v>0</v>
      </c>
      <c r="M247" s="95">
        <f t="shared" ca="1" si="51"/>
        <v>0</v>
      </c>
      <c r="N247" s="95">
        <f t="shared" ca="1" si="51"/>
        <v>0</v>
      </c>
      <c r="O247" s="95">
        <f t="shared" ca="1" si="51"/>
        <v>0</v>
      </c>
    </row>
    <row r="248" spans="1:15" hidden="1" outlineLevel="1" x14ac:dyDescent="0.2">
      <c r="A248" s="75"/>
      <c r="B248" s="69">
        <f t="shared" ca="1" si="48"/>
        <v>0</v>
      </c>
      <c r="C248" s="92">
        <f t="shared" si="43"/>
        <v>61178</v>
      </c>
      <c r="D248" s="93">
        <f t="shared" ca="1" si="50"/>
        <v>0</v>
      </c>
      <c r="E248" s="93">
        <f t="shared" ca="1" si="50"/>
        <v>0</v>
      </c>
      <c r="F248" s="95">
        <f t="shared" ca="1" si="51"/>
        <v>0</v>
      </c>
      <c r="G248" s="95">
        <f t="shared" ca="1" si="51"/>
        <v>0</v>
      </c>
      <c r="H248" s="95">
        <f t="shared" ca="1" si="51"/>
        <v>0</v>
      </c>
      <c r="I248" s="95">
        <f t="shared" ca="1" si="51"/>
        <v>0</v>
      </c>
      <c r="J248" s="95">
        <f t="shared" ca="1" si="51"/>
        <v>0</v>
      </c>
      <c r="K248" s="95">
        <f t="shared" ca="1" si="51"/>
        <v>0</v>
      </c>
      <c r="L248" s="95">
        <f t="shared" ca="1" si="51"/>
        <v>0</v>
      </c>
      <c r="M248" s="95">
        <f t="shared" ca="1" si="51"/>
        <v>0</v>
      </c>
      <c r="N248" s="95">
        <f t="shared" ca="1" si="51"/>
        <v>0</v>
      </c>
      <c r="O248" s="95">
        <f t="shared" ca="1" si="51"/>
        <v>0</v>
      </c>
    </row>
    <row r="249" spans="1:15" hidden="1" outlineLevel="1" x14ac:dyDescent="0.2">
      <c r="A249" s="75"/>
      <c r="B249" s="69">
        <f t="shared" ca="1" si="48"/>
        <v>0</v>
      </c>
      <c r="C249" s="92">
        <f t="shared" si="43"/>
        <v>61544</v>
      </c>
      <c r="D249" s="93">
        <f t="shared" ca="1" si="50"/>
        <v>0</v>
      </c>
      <c r="E249" s="93">
        <f t="shared" ca="1" si="50"/>
        <v>0</v>
      </c>
      <c r="F249" s="95">
        <f t="shared" ref="F249:O258" ca="1" si="52">IFERROR(SUMIFS(INDIRECT("'" &amp; F$3 &amp; "'!" &amp; F$15),INDIRECT("'" &amp; F$3 &amp; "'!" &amp; F$11),$C249)+SUMIFS(INDIRECT("'" &amp; F$3 &amp; "'!" &amp; F$16),INDIRECT("'" &amp; F$3 &amp; "'!" &amp; F$11),$C249),0)</f>
        <v>0</v>
      </c>
      <c r="G249" s="95">
        <f t="shared" ca="1" si="52"/>
        <v>0</v>
      </c>
      <c r="H249" s="95">
        <f t="shared" ca="1" si="52"/>
        <v>0</v>
      </c>
      <c r="I249" s="95">
        <f t="shared" ca="1" si="52"/>
        <v>0</v>
      </c>
      <c r="J249" s="95">
        <f t="shared" ca="1" si="52"/>
        <v>0</v>
      </c>
      <c r="K249" s="95">
        <f t="shared" ca="1" si="52"/>
        <v>0</v>
      </c>
      <c r="L249" s="95">
        <f t="shared" ca="1" si="52"/>
        <v>0</v>
      </c>
      <c r="M249" s="95">
        <f t="shared" ca="1" si="52"/>
        <v>0</v>
      </c>
      <c r="N249" s="95">
        <f t="shared" ca="1" si="52"/>
        <v>0</v>
      </c>
      <c r="O249" s="95">
        <f t="shared" ca="1" si="52"/>
        <v>0</v>
      </c>
    </row>
    <row r="250" spans="1:15" hidden="1" outlineLevel="1" x14ac:dyDescent="0.2">
      <c r="A250" s="75"/>
      <c r="B250" s="69">
        <f t="shared" ca="1" si="48"/>
        <v>0</v>
      </c>
      <c r="C250" s="92">
        <f t="shared" si="43"/>
        <v>61909</v>
      </c>
      <c r="D250" s="93">
        <f t="shared" ca="1" si="50"/>
        <v>0</v>
      </c>
      <c r="E250" s="93">
        <f t="shared" ca="1" si="50"/>
        <v>0</v>
      </c>
      <c r="F250" s="95">
        <f t="shared" ca="1" si="52"/>
        <v>0</v>
      </c>
      <c r="G250" s="95">
        <f t="shared" ca="1" si="52"/>
        <v>0</v>
      </c>
      <c r="H250" s="95">
        <f t="shared" ca="1" si="52"/>
        <v>0</v>
      </c>
      <c r="I250" s="95">
        <f t="shared" ca="1" si="52"/>
        <v>0</v>
      </c>
      <c r="J250" s="95">
        <f t="shared" ca="1" si="52"/>
        <v>0</v>
      </c>
      <c r="K250" s="95">
        <f t="shared" ca="1" si="52"/>
        <v>0</v>
      </c>
      <c r="L250" s="95">
        <f t="shared" ca="1" si="52"/>
        <v>0</v>
      </c>
      <c r="M250" s="95">
        <f t="shared" ca="1" si="52"/>
        <v>0</v>
      </c>
      <c r="N250" s="95">
        <f t="shared" ca="1" si="52"/>
        <v>0</v>
      </c>
      <c r="O250" s="95">
        <f t="shared" ca="1" si="52"/>
        <v>0</v>
      </c>
    </row>
    <row r="251" spans="1:15" hidden="1" outlineLevel="1" x14ac:dyDescent="0.2">
      <c r="A251" s="75"/>
      <c r="B251" s="69">
        <f t="shared" ca="1" si="48"/>
        <v>0</v>
      </c>
      <c r="C251" s="92">
        <f t="shared" si="43"/>
        <v>62274</v>
      </c>
      <c r="D251" s="93">
        <f t="shared" ca="1" si="50"/>
        <v>0</v>
      </c>
      <c r="E251" s="93">
        <f t="shared" ca="1" si="50"/>
        <v>0</v>
      </c>
      <c r="F251" s="95">
        <f t="shared" ca="1" si="52"/>
        <v>0</v>
      </c>
      <c r="G251" s="95">
        <f t="shared" ca="1" si="52"/>
        <v>0</v>
      </c>
      <c r="H251" s="95">
        <f t="shared" ca="1" si="52"/>
        <v>0</v>
      </c>
      <c r="I251" s="95">
        <f t="shared" ca="1" si="52"/>
        <v>0</v>
      </c>
      <c r="J251" s="95">
        <f t="shared" ca="1" si="52"/>
        <v>0</v>
      </c>
      <c r="K251" s="95">
        <f t="shared" ca="1" si="52"/>
        <v>0</v>
      </c>
      <c r="L251" s="95">
        <f t="shared" ca="1" si="52"/>
        <v>0</v>
      </c>
      <c r="M251" s="95">
        <f t="shared" ca="1" si="52"/>
        <v>0</v>
      </c>
      <c r="N251" s="95">
        <f t="shared" ca="1" si="52"/>
        <v>0</v>
      </c>
      <c r="O251" s="95">
        <f t="shared" ca="1" si="52"/>
        <v>0</v>
      </c>
    </row>
    <row r="252" spans="1:15" hidden="1" outlineLevel="1" x14ac:dyDescent="0.2">
      <c r="A252" s="75"/>
      <c r="B252" s="69">
        <f t="shared" ca="1" si="48"/>
        <v>0</v>
      </c>
      <c r="C252" s="92">
        <f t="shared" si="43"/>
        <v>62639</v>
      </c>
      <c r="D252" s="93">
        <f t="shared" ca="1" si="50"/>
        <v>0</v>
      </c>
      <c r="E252" s="93">
        <f t="shared" ca="1" si="50"/>
        <v>0</v>
      </c>
      <c r="F252" s="95">
        <f t="shared" ca="1" si="52"/>
        <v>0</v>
      </c>
      <c r="G252" s="95">
        <f t="shared" ca="1" si="52"/>
        <v>0</v>
      </c>
      <c r="H252" s="95">
        <f t="shared" ca="1" si="52"/>
        <v>0</v>
      </c>
      <c r="I252" s="95">
        <f t="shared" ca="1" si="52"/>
        <v>0</v>
      </c>
      <c r="J252" s="95">
        <f t="shared" ca="1" si="52"/>
        <v>0</v>
      </c>
      <c r="K252" s="95">
        <f t="shared" ca="1" si="52"/>
        <v>0</v>
      </c>
      <c r="L252" s="95">
        <f t="shared" ca="1" si="52"/>
        <v>0</v>
      </c>
      <c r="M252" s="95">
        <f t="shared" ca="1" si="52"/>
        <v>0</v>
      </c>
      <c r="N252" s="95">
        <f t="shared" ca="1" si="52"/>
        <v>0</v>
      </c>
      <c r="O252" s="95">
        <f t="shared" ca="1" si="52"/>
        <v>0</v>
      </c>
    </row>
    <row r="253" spans="1:15" hidden="1" outlineLevel="1" x14ac:dyDescent="0.2">
      <c r="A253" s="75"/>
      <c r="B253" s="69">
        <f t="shared" ca="1" si="48"/>
        <v>0</v>
      </c>
      <c r="C253" s="92">
        <f t="shared" si="43"/>
        <v>63005</v>
      </c>
      <c r="D253" s="93">
        <f t="shared" ca="1" si="50"/>
        <v>0</v>
      </c>
      <c r="E253" s="93">
        <f t="shared" ca="1" si="50"/>
        <v>0</v>
      </c>
      <c r="F253" s="95">
        <f t="shared" ca="1" si="52"/>
        <v>0</v>
      </c>
      <c r="G253" s="95">
        <f t="shared" ca="1" si="52"/>
        <v>0</v>
      </c>
      <c r="H253" s="95">
        <f t="shared" ca="1" si="52"/>
        <v>0</v>
      </c>
      <c r="I253" s="95">
        <f t="shared" ca="1" si="52"/>
        <v>0</v>
      </c>
      <c r="J253" s="95">
        <f t="shared" ca="1" si="52"/>
        <v>0</v>
      </c>
      <c r="K253" s="95">
        <f t="shared" ca="1" si="52"/>
        <v>0</v>
      </c>
      <c r="L253" s="95">
        <f t="shared" ca="1" si="52"/>
        <v>0</v>
      </c>
      <c r="M253" s="95">
        <f t="shared" ca="1" si="52"/>
        <v>0</v>
      </c>
      <c r="N253" s="95">
        <f t="shared" ca="1" si="52"/>
        <v>0</v>
      </c>
      <c r="O253" s="95">
        <f t="shared" ca="1" si="52"/>
        <v>0</v>
      </c>
    </row>
    <row r="254" spans="1:15" hidden="1" outlineLevel="1" x14ac:dyDescent="0.2">
      <c r="A254" s="75"/>
      <c r="B254" s="69">
        <f t="shared" ca="1" si="48"/>
        <v>0</v>
      </c>
      <c r="C254" s="92">
        <f t="shared" si="43"/>
        <v>63370</v>
      </c>
      <c r="D254" s="93">
        <f t="shared" ca="1" si="50"/>
        <v>0</v>
      </c>
      <c r="E254" s="93">
        <f t="shared" ca="1" si="50"/>
        <v>0</v>
      </c>
      <c r="F254" s="95">
        <f t="shared" ca="1" si="52"/>
        <v>0</v>
      </c>
      <c r="G254" s="95">
        <f t="shared" ca="1" si="52"/>
        <v>0</v>
      </c>
      <c r="H254" s="95">
        <f t="shared" ca="1" si="52"/>
        <v>0</v>
      </c>
      <c r="I254" s="95">
        <f t="shared" ca="1" si="52"/>
        <v>0</v>
      </c>
      <c r="J254" s="95">
        <f t="shared" ca="1" si="52"/>
        <v>0</v>
      </c>
      <c r="K254" s="95">
        <f t="shared" ca="1" si="52"/>
        <v>0</v>
      </c>
      <c r="L254" s="95">
        <f t="shared" ca="1" si="52"/>
        <v>0</v>
      </c>
      <c r="M254" s="95">
        <f t="shared" ca="1" si="52"/>
        <v>0</v>
      </c>
      <c r="N254" s="95">
        <f t="shared" ca="1" si="52"/>
        <v>0</v>
      </c>
      <c r="O254" s="95">
        <f t="shared" ca="1" si="52"/>
        <v>0</v>
      </c>
    </row>
    <row r="255" spans="1:15" hidden="1" outlineLevel="1" x14ac:dyDescent="0.2">
      <c r="A255" s="75"/>
      <c r="B255" s="69">
        <f t="shared" ca="1" si="48"/>
        <v>0</v>
      </c>
      <c r="C255" s="92">
        <f t="shared" si="43"/>
        <v>63735</v>
      </c>
      <c r="D255" s="93">
        <f t="shared" ca="1" si="50"/>
        <v>0</v>
      </c>
      <c r="E255" s="93">
        <f t="shared" ca="1" si="50"/>
        <v>0</v>
      </c>
      <c r="F255" s="95">
        <f t="shared" ca="1" si="52"/>
        <v>0</v>
      </c>
      <c r="G255" s="95">
        <f t="shared" ca="1" si="52"/>
        <v>0</v>
      </c>
      <c r="H255" s="95">
        <f t="shared" ca="1" si="52"/>
        <v>0</v>
      </c>
      <c r="I255" s="95">
        <f t="shared" ca="1" si="52"/>
        <v>0</v>
      </c>
      <c r="J255" s="95">
        <f t="shared" ca="1" si="52"/>
        <v>0</v>
      </c>
      <c r="K255" s="95">
        <f t="shared" ca="1" si="52"/>
        <v>0</v>
      </c>
      <c r="L255" s="95">
        <f t="shared" ca="1" si="52"/>
        <v>0</v>
      </c>
      <c r="M255" s="95">
        <f t="shared" ca="1" si="52"/>
        <v>0</v>
      </c>
      <c r="N255" s="95">
        <f t="shared" ca="1" si="52"/>
        <v>0</v>
      </c>
      <c r="O255" s="95">
        <f t="shared" ca="1" si="52"/>
        <v>0</v>
      </c>
    </row>
    <row r="256" spans="1:15" hidden="1" outlineLevel="1" x14ac:dyDescent="0.2">
      <c r="A256" s="75"/>
      <c r="B256" s="69">
        <f t="shared" ca="1" si="48"/>
        <v>0</v>
      </c>
      <c r="C256" s="92">
        <f t="shared" si="43"/>
        <v>64100</v>
      </c>
      <c r="D256" s="93">
        <f t="shared" ca="1" si="50"/>
        <v>0</v>
      </c>
      <c r="E256" s="93">
        <f t="shared" ca="1" si="50"/>
        <v>0</v>
      </c>
      <c r="F256" s="95">
        <f t="shared" ca="1" si="52"/>
        <v>0</v>
      </c>
      <c r="G256" s="95">
        <f t="shared" ca="1" si="52"/>
        <v>0</v>
      </c>
      <c r="H256" s="95">
        <f t="shared" ca="1" si="52"/>
        <v>0</v>
      </c>
      <c r="I256" s="95">
        <f t="shared" ca="1" si="52"/>
        <v>0</v>
      </c>
      <c r="J256" s="95">
        <f t="shared" ca="1" si="52"/>
        <v>0</v>
      </c>
      <c r="K256" s="95">
        <f t="shared" ca="1" si="52"/>
        <v>0</v>
      </c>
      <c r="L256" s="95">
        <f t="shared" ca="1" si="52"/>
        <v>0</v>
      </c>
      <c r="M256" s="95">
        <f t="shared" ca="1" si="52"/>
        <v>0</v>
      </c>
      <c r="N256" s="95">
        <f t="shared" ca="1" si="52"/>
        <v>0</v>
      </c>
      <c r="O256" s="95">
        <f t="shared" ca="1" si="52"/>
        <v>0</v>
      </c>
    </row>
    <row r="257" spans="1:15" hidden="1" outlineLevel="1" x14ac:dyDescent="0.2">
      <c r="A257" s="75"/>
      <c r="B257" s="69">
        <f t="shared" ca="1" si="48"/>
        <v>0</v>
      </c>
      <c r="C257" s="92">
        <f t="shared" si="43"/>
        <v>64466</v>
      </c>
      <c r="D257" s="93">
        <f t="shared" ca="1" si="50"/>
        <v>0</v>
      </c>
      <c r="E257" s="93">
        <f t="shared" ca="1" si="50"/>
        <v>0</v>
      </c>
      <c r="F257" s="95">
        <f t="shared" ca="1" si="52"/>
        <v>0</v>
      </c>
      <c r="G257" s="95">
        <f t="shared" ca="1" si="52"/>
        <v>0</v>
      </c>
      <c r="H257" s="95">
        <f t="shared" ca="1" si="52"/>
        <v>0</v>
      </c>
      <c r="I257" s="95">
        <f t="shared" ca="1" si="52"/>
        <v>0</v>
      </c>
      <c r="J257" s="95">
        <f t="shared" ca="1" si="52"/>
        <v>0</v>
      </c>
      <c r="K257" s="95">
        <f t="shared" ca="1" si="52"/>
        <v>0</v>
      </c>
      <c r="L257" s="95">
        <f t="shared" ca="1" si="52"/>
        <v>0</v>
      </c>
      <c r="M257" s="95">
        <f t="shared" ca="1" si="52"/>
        <v>0</v>
      </c>
      <c r="N257" s="95">
        <f t="shared" ca="1" si="52"/>
        <v>0</v>
      </c>
      <c r="O257" s="95">
        <f t="shared" ca="1" si="52"/>
        <v>0</v>
      </c>
    </row>
    <row r="258" spans="1:15" hidden="1" outlineLevel="1" x14ac:dyDescent="0.2">
      <c r="A258" s="75"/>
      <c r="B258" s="69">
        <f t="shared" ca="1" si="48"/>
        <v>0</v>
      </c>
      <c r="C258" s="92">
        <f t="shared" si="43"/>
        <v>64831</v>
      </c>
      <c r="D258" s="93">
        <f t="shared" ref="D258:E279" ca="1" si="53">IFERROR(SUMIFS(INDIRECT("'" &amp; D$3 &amp; "'!" &amp; D$17),INDIRECT("'" &amp; D$3 &amp; "'!" &amp; D$11),$C258),0)</f>
        <v>0</v>
      </c>
      <c r="E258" s="93">
        <f t="shared" ca="1" si="53"/>
        <v>0</v>
      </c>
      <c r="F258" s="95">
        <f t="shared" ca="1" si="52"/>
        <v>0</v>
      </c>
      <c r="G258" s="95">
        <f t="shared" ca="1" si="52"/>
        <v>0</v>
      </c>
      <c r="H258" s="95">
        <f t="shared" ca="1" si="52"/>
        <v>0</v>
      </c>
      <c r="I258" s="95">
        <f t="shared" ca="1" si="52"/>
        <v>0</v>
      </c>
      <c r="J258" s="95">
        <f t="shared" ca="1" si="52"/>
        <v>0</v>
      </c>
      <c r="K258" s="95">
        <f t="shared" ca="1" si="52"/>
        <v>0</v>
      </c>
      <c r="L258" s="95">
        <f t="shared" ca="1" si="52"/>
        <v>0</v>
      </c>
      <c r="M258" s="95">
        <f t="shared" ca="1" si="52"/>
        <v>0</v>
      </c>
      <c r="N258" s="95">
        <f t="shared" ca="1" si="52"/>
        <v>0</v>
      </c>
      <c r="O258" s="95">
        <f t="shared" ca="1" si="52"/>
        <v>0</v>
      </c>
    </row>
    <row r="259" spans="1:15" hidden="1" outlineLevel="1" x14ac:dyDescent="0.2">
      <c r="A259" s="75"/>
      <c r="B259" s="69">
        <f t="shared" ca="1" si="48"/>
        <v>0</v>
      </c>
      <c r="C259" s="92">
        <f t="shared" si="43"/>
        <v>65196</v>
      </c>
      <c r="D259" s="93">
        <f t="shared" ca="1" si="53"/>
        <v>0</v>
      </c>
      <c r="E259" s="93">
        <f t="shared" ca="1" si="53"/>
        <v>0</v>
      </c>
      <c r="F259" s="95">
        <f t="shared" ref="F259:O268" ca="1" si="54">IFERROR(SUMIFS(INDIRECT("'" &amp; F$3 &amp; "'!" &amp; F$15),INDIRECT("'" &amp; F$3 &amp; "'!" &amp; F$11),$C259)+SUMIFS(INDIRECT("'" &amp; F$3 &amp; "'!" &amp; F$16),INDIRECT("'" &amp; F$3 &amp; "'!" &amp; F$11),$C259),0)</f>
        <v>0</v>
      </c>
      <c r="G259" s="95">
        <f t="shared" ca="1" si="54"/>
        <v>0</v>
      </c>
      <c r="H259" s="95">
        <f t="shared" ca="1" si="54"/>
        <v>0</v>
      </c>
      <c r="I259" s="95">
        <f t="shared" ca="1" si="54"/>
        <v>0</v>
      </c>
      <c r="J259" s="95">
        <f t="shared" ca="1" si="54"/>
        <v>0</v>
      </c>
      <c r="K259" s="95">
        <f t="shared" ca="1" si="54"/>
        <v>0</v>
      </c>
      <c r="L259" s="95">
        <f t="shared" ca="1" si="54"/>
        <v>0</v>
      </c>
      <c r="M259" s="95">
        <f t="shared" ca="1" si="54"/>
        <v>0</v>
      </c>
      <c r="N259" s="95">
        <f t="shared" ca="1" si="54"/>
        <v>0</v>
      </c>
      <c r="O259" s="95">
        <f t="shared" ca="1" si="54"/>
        <v>0</v>
      </c>
    </row>
    <row r="260" spans="1:15" hidden="1" outlineLevel="1" x14ac:dyDescent="0.2">
      <c r="A260" s="75"/>
      <c r="B260" s="69">
        <f t="shared" ca="1" si="48"/>
        <v>0</v>
      </c>
      <c r="C260" s="92">
        <f t="shared" si="43"/>
        <v>65561</v>
      </c>
      <c r="D260" s="93">
        <f t="shared" ca="1" si="53"/>
        <v>0</v>
      </c>
      <c r="E260" s="93">
        <f t="shared" ca="1" si="53"/>
        <v>0</v>
      </c>
      <c r="F260" s="95">
        <f t="shared" ca="1" si="54"/>
        <v>0</v>
      </c>
      <c r="G260" s="95">
        <f t="shared" ca="1" si="54"/>
        <v>0</v>
      </c>
      <c r="H260" s="95">
        <f t="shared" ca="1" si="54"/>
        <v>0</v>
      </c>
      <c r="I260" s="95">
        <f t="shared" ca="1" si="54"/>
        <v>0</v>
      </c>
      <c r="J260" s="95">
        <f t="shared" ca="1" si="54"/>
        <v>0</v>
      </c>
      <c r="K260" s="95">
        <f t="shared" ca="1" si="54"/>
        <v>0</v>
      </c>
      <c r="L260" s="95">
        <f t="shared" ca="1" si="54"/>
        <v>0</v>
      </c>
      <c r="M260" s="95">
        <f t="shared" ca="1" si="54"/>
        <v>0</v>
      </c>
      <c r="N260" s="95">
        <f t="shared" ca="1" si="54"/>
        <v>0</v>
      </c>
      <c r="O260" s="95">
        <f t="shared" ca="1" si="54"/>
        <v>0</v>
      </c>
    </row>
    <row r="261" spans="1:15" hidden="1" outlineLevel="1" x14ac:dyDescent="0.2">
      <c r="A261" s="75"/>
      <c r="B261" s="69">
        <f t="shared" ca="1" si="48"/>
        <v>0</v>
      </c>
      <c r="C261" s="92">
        <f t="shared" si="43"/>
        <v>65927</v>
      </c>
      <c r="D261" s="93">
        <f t="shared" ca="1" si="53"/>
        <v>0</v>
      </c>
      <c r="E261" s="93">
        <f t="shared" ca="1" si="53"/>
        <v>0</v>
      </c>
      <c r="F261" s="95">
        <f t="shared" ca="1" si="54"/>
        <v>0</v>
      </c>
      <c r="G261" s="95">
        <f t="shared" ca="1" si="54"/>
        <v>0</v>
      </c>
      <c r="H261" s="95">
        <f t="shared" ca="1" si="54"/>
        <v>0</v>
      </c>
      <c r="I261" s="95">
        <f t="shared" ca="1" si="54"/>
        <v>0</v>
      </c>
      <c r="J261" s="95">
        <f t="shared" ca="1" si="54"/>
        <v>0</v>
      </c>
      <c r="K261" s="95">
        <f t="shared" ca="1" si="54"/>
        <v>0</v>
      </c>
      <c r="L261" s="95">
        <f t="shared" ca="1" si="54"/>
        <v>0</v>
      </c>
      <c r="M261" s="95">
        <f t="shared" ca="1" si="54"/>
        <v>0</v>
      </c>
      <c r="N261" s="95">
        <f t="shared" ca="1" si="54"/>
        <v>0</v>
      </c>
      <c r="O261" s="95">
        <f t="shared" ca="1" si="54"/>
        <v>0</v>
      </c>
    </row>
    <row r="262" spans="1:15" hidden="1" outlineLevel="1" x14ac:dyDescent="0.2">
      <c r="A262" s="75"/>
      <c r="B262" s="69">
        <f t="shared" ca="1" si="48"/>
        <v>0</v>
      </c>
      <c r="C262" s="92">
        <f t="shared" si="43"/>
        <v>66292</v>
      </c>
      <c r="D262" s="93">
        <f t="shared" ca="1" si="53"/>
        <v>0</v>
      </c>
      <c r="E262" s="93">
        <f t="shared" ca="1" si="53"/>
        <v>0</v>
      </c>
      <c r="F262" s="95">
        <f t="shared" ca="1" si="54"/>
        <v>0</v>
      </c>
      <c r="G262" s="95">
        <f t="shared" ca="1" si="54"/>
        <v>0</v>
      </c>
      <c r="H262" s="95">
        <f t="shared" ca="1" si="54"/>
        <v>0</v>
      </c>
      <c r="I262" s="95">
        <f t="shared" ca="1" si="54"/>
        <v>0</v>
      </c>
      <c r="J262" s="95">
        <f t="shared" ca="1" si="54"/>
        <v>0</v>
      </c>
      <c r="K262" s="95">
        <f t="shared" ca="1" si="54"/>
        <v>0</v>
      </c>
      <c r="L262" s="95">
        <f t="shared" ca="1" si="54"/>
        <v>0</v>
      </c>
      <c r="M262" s="95">
        <f t="shared" ca="1" si="54"/>
        <v>0</v>
      </c>
      <c r="N262" s="95">
        <f t="shared" ca="1" si="54"/>
        <v>0</v>
      </c>
      <c r="O262" s="95">
        <f t="shared" ca="1" si="54"/>
        <v>0</v>
      </c>
    </row>
    <row r="263" spans="1:15" hidden="1" outlineLevel="1" x14ac:dyDescent="0.2">
      <c r="A263" s="75"/>
      <c r="B263" s="69">
        <f t="shared" ca="1" si="48"/>
        <v>0</v>
      </c>
      <c r="C263" s="92">
        <f t="shared" si="43"/>
        <v>66657</v>
      </c>
      <c r="D263" s="93">
        <f t="shared" ca="1" si="53"/>
        <v>0</v>
      </c>
      <c r="E263" s="93">
        <f t="shared" ca="1" si="53"/>
        <v>0</v>
      </c>
      <c r="F263" s="95">
        <f t="shared" ca="1" si="54"/>
        <v>0</v>
      </c>
      <c r="G263" s="95">
        <f t="shared" ca="1" si="54"/>
        <v>0</v>
      </c>
      <c r="H263" s="95">
        <f t="shared" ca="1" si="54"/>
        <v>0</v>
      </c>
      <c r="I263" s="95">
        <f t="shared" ca="1" si="54"/>
        <v>0</v>
      </c>
      <c r="J263" s="95">
        <f t="shared" ca="1" si="54"/>
        <v>0</v>
      </c>
      <c r="K263" s="95">
        <f t="shared" ca="1" si="54"/>
        <v>0</v>
      </c>
      <c r="L263" s="95">
        <f t="shared" ca="1" si="54"/>
        <v>0</v>
      </c>
      <c r="M263" s="95">
        <f t="shared" ca="1" si="54"/>
        <v>0</v>
      </c>
      <c r="N263" s="95">
        <f t="shared" ca="1" si="54"/>
        <v>0</v>
      </c>
      <c r="O263" s="95">
        <f t="shared" ca="1" si="54"/>
        <v>0</v>
      </c>
    </row>
    <row r="264" spans="1:15" hidden="1" outlineLevel="1" x14ac:dyDescent="0.2">
      <c r="A264" s="75"/>
      <c r="B264" s="69">
        <f t="shared" ca="1" si="48"/>
        <v>0</v>
      </c>
      <c r="C264" s="92">
        <f t="shared" ref="C264:C279" si="55">C176</f>
        <v>67022</v>
      </c>
      <c r="D264" s="93">
        <f t="shared" ca="1" si="53"/>
        <v>0</v>
      </c>
      <c r="E264" s="93">
        <f t="shared" ca="1" si="53"/>
        <v>0</v>
      </c>
      <c r="F264" s="95">
        <f t="shared" ca="1" si="54"/>
        <v>0</v>
      </c>
      <c r="G264" s="95">
        <f t="shared" ca="1" si="54"/>
        <v>0</v>
      </c>
      <c r="H264" s="95">
        <f t="shared" ca="1" si="54"/>
        <v>0</v>
      </c>
      <c r="I264" s="95">
        <f t="shared" ca="1" si="54"/>
        <v>0</v>
      </c>
      <c r="J264" s="95">
        <f t="shared" ca="1" si="54"/>
        <v>0</v>
      </c>
      <c r="K264" s="95">
        <f t="shared" ca="1" si="54"/>
        <v>0</v>
      </c>
      <c r="L264" s="95">
        <f t="shared" ca="1" si="54"/>
        <v>0</v>
      </c>
      <c r="M264" s="95">
        <f t="shared" ca="1" si="54"/>
        <v>0</v>
      </c>
      <c r="N264" s="95">
        <f t="shared" ca="1" si="54"/>
        <v>0</v>
      </c>
      <c r="O264" s="95">
        <f t="shared" ca="1" si="54"/>
        <v>0</v>
      </c>
    </row>
    <row r="265" spans="1:15" hidden="1" outlineLevel="1" x14ac:dyDescent="0.2">
      <c r="A265" s="75"/>
      <c r="B265" s="69">
        <f t="shared" ca="1" si="48"/>
        <v>0</v>
      </c>
      <c r="C265" s="92">
        <f t="shared" si="55"/>
        <v>67388</v>
      </c>
      <c r="D265" s="93">
        <f t="shared" ca="1" si="53"/>
        <v>0</v>
      </c>
      <c r="E265" s="93">
        <f t="shared" ca="1" si="53"/>
        <v>0</v>
      </c>
      <c r="F265" s="95">
        <f t="shared" ca="1" si="54"/>
        <v>0</v>
      </c>
      <c r="G265" s="95">
        <f t="shared" ca="1" si="54"/>
        <v>0</v>
      </c>
      <c r="H265" s="95">
        <f t="shared" ca="1" si="54"/>
        <v>0</v>
      </c>
      <c r="I265" s="95">
        <f t="shared" ca="1" si="54"/>
        <v>0</v>
      </c>
      <c r="J265" s="95">
        <f t="shared" ca="1" si="54"/>
        <v>0</v>
      </c>
      <c r="K265" s="95">
        <f t="shared" ca="1" si="54"/>
        <v>0</v>
      </c>
      <c r="L265" s="95">
        <f t="shared" ca="1" si="54"/>
        <v>0</v>
      </c>
      <c r="M265" s="95">
        <f t="shared" ca="1" si="54"/>
        <v>0</v>
      </c>
      <c r="N265" s="95">
        <f t="shared" ca="1" si="54"/>
        <v>0</v>
      </c>
      <c r="O265" s="95">
        <f t="shared" ca="1" si="54"/>
        <v>0</v>
      </c>
    </row>
    <row r="266" spans="1:15" hidden="1" outlineLevel="1" x14ac:dyDescent="0.2">
      <c r="A266" s="75"/>
      <c r="B266" s="69">
        <f t="shared" ca="1" si="48"/>
        <v>0</v>
      </c>
      <c r="C266" s="92">
        <f t="shared" si="55"/>
        <v>67753</v>
      </c>
      <c r="D266" s="93">
        <f t="shared" ca="1" si="53"/>
        <v>0</v>
      </c>
      <c r="E266" s="93">
        <f t="shared" ca="1" si="53"/>
        <v>0</v>
      </c>
      <c r="F266" s="95">
        <f t="shared" ca="1" si="54"/>
        <v>0</v>
      </c>
      <c r="G266" s="95">
        <f t="shared" ca="1" si="54"/>
        <v>0</v>
      </c>
      <c r="H266" s="95">
        <f t="shared" ca="1" si="54"/>
        <v>0</v>
      </c>
      <c r="I266" s="95">
        <f t="shared" ca="1" si="54"/>
        <v>0</v>
      </c>
      <c r="J266" s="95">
        <f t="shared" ca="1" si="54"/>
        <v>0</v>
      </c>
      <c r="K266" s="95">
        <f t="shared" ca="1" si="54"/>
        <v>0</v>
      </c>
      <c r="L266" s="95">
        <f t="shared" ca="1" si="54"/>
        <v>0</v>
      </c>
      <c r="M266" s="95">
        <f t="shared" ca="1" si="54"/>
        <v>0</v>
      </c>
      <c r="N266" s="95">
        <f t="shared" ca="1" si="54"/>
        <v>0</v>
      </c>
      <c r="O266" s="95">
        <f t="shared" ca="1" si="54"/>
        <v>0</v>
      </c>
    </row>
    <row r="267" spans="1:15" hidden="1" outlineLevel="1" x14ac:dyDescent="0.2">
      <c r="A267" s="75"/>
      <c r="B267" s="69">
        <f t="shared" ca="1" si="48"/>
        <v>0</v>
      </c>
      <c r="C267" s="92">
        <f t="shared" si="55"/>
        <v>68118</v>
      </c>
      <c r="D267" s="93">
        <f t="shared" ca="1" si="53"/>
        <v>0</v>
      </c>
      <c r="E267" s="93">
        <f t="shared" ca="1" si="53"/>
        <v>0</v>
      </c>
      <c r="F267" s="95">
        <f t="shared" ca="1" si="54"/>
        <v>0</v>
      </c>
      <c r="G267" s="95">
        <f t="shared" ca="1" si="54"/>
        <v>0</v>
      </c>
      <c r="H267" s="95">
        <f t="shared" ca="1" si="54"/>
        <v>0</v>
      </c>
      <c r="I267" s="95">
        <f t="shared" ca="1" si="54"/>
        <v>0</v>
      </c>
      <c r="J267" s="95">
        <f t="shared" ca="1" si="54"/>
        <v>0</v>
      </c>
      <c r="K267" s="95">
        <f t="shared" ca="1" si="54"/>
        <v>0</v>
      </c>
      <c r="L267" s="95">
        <f t="shared" ca="1" si="54"/>
        <v>0</v>
      </c>
      <c r="M267" s="95">
        <f t="shared" ca="1" si="54"/>
        <v>0</v>
      </c>
      <c r="N267" s="95">
        <f t="shared" ca="1" si="54"/>
        <v>0</v>
      </c>
      <c r="O267" s="95">
        <f t="shared" ca="1" si="54"/>
        <v>0</v>
      </c>
    </row>
    <row r="268" spans="1:15" hidden="1" outlineLevel="1" x14ac:dyDescent="0.2">
      <c r="A268" s="75"/>
      <c r="B268" s="69">
        <f t="shared" ca="1" si="48"/>
        <v>0</v>
      </c>
      <c r="C268" s="92">
        <f t="shared" si="55"/>
        <v>68483</v>
      </c>
      <c r="D268" s="93">
        <f t="shared" ca="1" si="53"/>
        <v>0</v>
      </c>
      <c r="E268" s="93">
        <f t="shared" ca="1" si="53"/>
        <v>0</v>
      </c>
      <c r="F268" s="95">
        <f t="shared" ca="1" si="54"/>
        <v>0</v>
      </c>
      <c r="G268" s="95">
        <f t="shared" ca="1" si="54"/>
        <v>0</v>
      </c>
      <c r="H268" s="95">
        <f t="shared" ca="1" si="54"/>
        <v>0</v>
      </c>
      <c r="I268" s="95">
        <f t="shared" ca="1" si="54"/>
        <v>0</v>
      </c>
      <c r="J268" s="95">
        <f t="shared" ca="1" si="54"/>
        <v>0</v>
      </c>
      <c r="K268" s="95">
        <f t="shared" ca="1" si="54"/>
        <v>0</v>
      </c>
      <c r="L268" s="95">
        <f t="shared" ca="1" si="54"/>
        <v>0</v>
      </c>
      <c r="M268" s="95">
        <f t="shared" ca="1" si="54"/>
        <v>0</v>
      </c>
      <c r="N268" s="95">
        <f t="shared" ca="1" si="54"/>
        <v>0</v>
      </c>
      <c r="O268" s="95">
        <f t="shared" ca="1" si="54"/>
        <v>0</v>
      </c>
    </row>
    <row r="269" spans="1:15" hidden="1" outlineLevel="1" x14ac:dyDescent="0.2">
      <c r="A269" s="75"/>
      <c r="B269" s="69">
        <f t="shared" ca="1" si="48"/>
        <v>0</v>
      </c>
      <c r="C269" s="92">
        <f t="shared" si="55"/>
        <v>68849</v>
      </c>
      <c r="D269" s="93">
        <f t="shared" ca="1" si="53"/>
        <v>0</v>
      </c>
      <c r="E269" s="93">
        <f t="shared" ca="1" si="53"/>
        <v>0</v>
      </c>
      <c r="F269" s="95">
        <f t="shared" ref="F269:O279" ca="1" si="56">IFERROR(SUMIFS(INDIRECT("'" &amp; F$3 &amp; "'!" &amp; F$15),INDIRECT("'" &amp; F$3 &amp; "'!" &amp; F$11),$C269)+SUMIFS(INDIRECT("'" &amp; F$3 &amp; "'!" &amp; F$16),INDIRECT("'" &amp; F$3 &amp; "'!" &amp; F$11),$C269),0)</f>
        <v>0</v>
      </c>
      <c r="G269" s="95">
        <f t="shared" ca="1" si="56"/>
        <v>0</v>
      </c>
      <c r="H269" s="95">
        <f t="shared" ca="1" si="56"/>
        <v>0</v>
      </c>
      <c r="I269" s="95">
        <f t="shared" ca="1" si="56"/>
        <v>0</v>
      </c>
      <c r="J269" s="95">
        <f t="shared" ca="1" si="56"/>
        <v>0</v>
      </c>
      <c r="K269" s="95">
        <f t="shared" ca="1" si="56"/>
        <v>0</v>
      </c>
      <c r="L269" s="95">
        <f t="shared" ca="1" si="56"/>
        <v>0</v>
      </c>
      <c r="M269" s="95">
        <f t="shared" ca="1" si="56"/>
        <v>0</v>
      </c>
      <c r="N269" s="95">
        <f t="shared" ca="1" si="56"/>
        <v>0</v>
      </c>
      <c r="O269" s="95">
        <f t="shared" ca="1" si="56"/>
        <v>0</v>
      </c>
    </row>
    <row r="270" spans="1:15" hidden="1" outlineLevel="1" x14ac:dyDescent="0.2">
      <c r="A270" s="75"/>
      <c r="B270" s="69">
        <f t="shared" ca="1" si="48"/>
        <v>0</v>
      </c>
      <c r="C270" s="92">
        <f t="shared" si="55"/>
        <v>69214</v>
      </c>
      <c r="D270" s="93">
        <f t="shared" ca="1" si="53"/>
        <v>0</v>
      </c>
      <c r="E270" s="93">
        <f t="shared" ca="1" si="53"/>
        <v>0</v>
      </c>
      <c r="F270" s="95">
        <f t="shared" ca="1" si="56"/>
        <v>0</v>
      </c>
      <c r="G270" s="95">
        <f t="shared" ca="1" si="56"/>
        <v>0</v>
      </c>
      <c r="H270" s="95">
        <f t="shared" ca="1" si="56"/>
        <v>0</v>
      </c>
      <c r="I270" s="95">
        <f t="shared" ca="1" si="56"/>
        <v>0</v>
      </c>
      <c r="J270" s="95">
        <f t="shared" ca="1" si="56"/>
        <v>0</v>
      </c>
      <c r="K270" s="95">
        <f t="shared" ca="1" si="56"/>
        <v>0</v>
      </c>
      <c r="L270" s="95">
        <f t="shared" ca="1" si="56"/>
        <v>0</v>
      </c>
      <c r="M270" s="95">
        <f t="shared" ca="1" si="56"/>
        <v>0</v>
      </c>
      <c r="N270" s="95">
        <f t="shared" ca="1" si="56"/>
        <v>0</v>
      </c>
      <c r="O270" s="95">
        <f t="shared" ca="1" si="56"/>
        <v>0</v>
      </c>
    </row>
    <row r="271" spans="1:15" hidden="1" outlineLevel="1" x14ac:dyDescent="0.2">
      <c r="A271" s="75"/>
      <c r="B271" s="69">
        <f t="shared" ca="1" si="48"/>
        <v>0</v>
      </c>
      <c r="C271" s="92">
        <f t="shared" si="55"/>
        <v>69579</v>
      </c>
      <c r="D271" s="93">
        <f t="shared" ca="1" si="53"/>
        <v>0</v>
      </c>
      <c r="E271" s="93">
        <f t="shared" ca="1" si="53"/>
        <v>0</v>
      </c>
      <c r="F271" s="95">
        <f t="shared" ca="1" si="56"/>
        <v>0</v>
      </c>
      <c r="G271" s="95">
        <f t="shared" ca="1" si="56"/>
        <v>0</v>
      </c>
      <c r="H271" s="95">
        <f t="shared" ca="1" si="56"/>
        <v>0</v>
      </c>
      <c r="I271" s="95">
        <f t="shared" ca="1" si="56"/>
        <v>0</v>
      </c>
      <c r="J271" s="95">
        <f t="shared" ca="1" si="56"/>
        <v>0</v>
      </c>
      <c r="K271" s="95">
        <f t="shared" ca="1" si="56"/>
        <v>0</v>
      </c>
      <c r="L271" s="95">
        <f t="shared" ca="1" si="56"/>
        <v>0</v>
      </c>
      <c r="M271" s="95">
        <f t="shared" ca="1" si="56"/>
        <v>0</v>
      </c>
      <c r="N271" s="95">
        <f t="shared" ca="1" si="56"/>
        <v>0</v>
      </c>
      <c r="O271" s="95">
        <f t="shared" ca="1" si="56"/>
        <v>0</v>
      </c>
    </row>
    <row r="272" spans="1:15" hidden="1" outlineLevel="1" x14ac:dyDescent="0.2">
      <c r="A272" s="75"/>
      <c r="B272" s="69">
        <f t="shared" ca="1" si="48"/>
        <v>0</v>
      </c>
      <c r="C272" s="92">
        <f t="shared" si="55"/>
        <v>69944</v>
      </c>
      <c r="D272" s="93">
        <f t="shared" ca="1" si="53"/>
        <v>0</v>
      </c>
      <c r="E272" s="93">
        <f t="shared" ca="1" si="53"/>
        <v>0</v>
      </c>
      <c r="F272" s="95">
        <f t="shared" ca="1" si="56"/>
        <v>0</v>
      </c>
      <c r="G272" s="95">
        <f t="shared" ca="1" si="56"/>
        <v>0</v>
      </c>
      <c r="H272" s="95">
        <f t="shared" ca="1" si="56"/>
        <v>0</v>
      </c>
      <c r="I272" s="95">
        <f t="shared" ca="1" si="56"/>
        <v>0</v>
      </c>
      <c r="J272" s="95">
        <f t="shared" ca="1" si="56"/>
        <v>0</v>
      </c>
      <c r="K272" s="95">
        <f t="shared" ca="1" si="56"/>
        <v>0</v>
      </c>
      <c r="L272" s="95">
        <f t="shared" ca="1" si="56"/>
        <v>0</v>
      </c>
      <c r="M272" s="95">
        <f t="shared" ca="1" si="56"/>
        <v>0</v>
      </c>
      <c r="N272" s="95">
        <f t="shared" ca="1" si="56"/>
        <v>0</v>
      </c>
      <c r="O272" s="95">
        <f t="shared" ca="1" si="56"/>
        <v>0</v>
      </c>
    </row>
    <row r="273" spans="1:15" hidden="1" outlineLevel="1" x14ac:dyDescent="0.2">
      <c r="A273" s="75"/>
      <c r="B273" s="69">
        <f t="shared" ca="1" si="48"/>
        <v>0</v>
      </c>
      <c r="C273" s="92">
        <f t="shared" si="55"/>
        <v>70310</v>
      </c>
      <c r="D273" s="93">
        <f t="shared" ca="1" si="53"/>
        <v>0</v>
      </c>
      <c r="E273" s="93">
        <f t="shared" ca="1" si="53"/>
        <v>0</v>
      </c>
      <c r="F273" s="95">
        <f t="shared" ca="1" si="56"/>
        <v>0</v>
      </c>
      <c r="G273" s="95">
        <f t="shared" ca="1" si="56"/>
        <v>0</v>
      </c>
      <c r="H273" s="95">
        <f t="shared" ca="1" si="56"/>
        <v>0</v>
      </c>
      <c r="I273" s="95">
        <f t="shared" ca="1" si="56"/>
        <v>0</v>
      </c>
      <c r="J273" s="95">
        <f t="shared" ca="1" si="56"/>
        <v>0</v>
      </c>
      <c r="K273" s="95">
        <f t="shared" ca="1" si="56"/>
        <v>0</v>
      </c>
      <c r="L273" s="95">
        <f t="shared" ca="1" si="56"/>
        <v>0</v>
      </c>
      <c r="M273" s="95">
        <f t="shared" ca="1" si="56"/>
        <v>0</v>
      </c>
      <c r="N273" s="95">
        <f t="shared" ca="1" si="56"/>
        <v>0</v>
      </c>
      <c r="O273" s="95">
        <f t="shared" ca="1" si="56"/>
        <v>0</v>
      </c>
    </row>
    <row r="274" spans="1:15" hidden="1" outlineLevel="1" x14ac:dyDescent="0.2">
      <c r="A274" s="75"/>
      <c r="B274" s="69">
        <f t="shared" ca="1" si="48"/>
        <v>0</v>
      </c>
      <c r="C274" s="92">
        <f t="shared" si="55"/>
        <v>70675</v>
      </c>
      <c r="D274" s="93">
        <f t="shared" ca="1" si="53"/>
        <v>0</v>
      </c>
      <c r="E274" s="93">
        <f t="shared" ca="1" si="53"/>
        <v>0</v>
      </c>
      <c r="F274" s="95">
        <f t="shared" ca="1" si="56"/>
        <v>0</v>
      </c>
      <c r="G274" s="95">
        <f t="shared" ca="1" si="56"/>
        <v>0</v>
      </c>
      <c r="H274" s="95">
        <f t="shared" ca="1" si="56"/>
        <v>0</v>
      </c>
      <c r="I274" s="95">
        <f t="shared" ca="1" si="56"/>
        <v>0</v>
      </c>
      <c r="J274" s="95">
        <f t="shared" ca="1" si="56"/>
        <v>0</v>
      </c>
      <c r="K274" s="95">
        <f t="shared" ca="1" si="56"/>
        <v>0</v>
      </c>
      <c r="L274" s="95">
        <f t="shared" ca="1" si="56"/>
        <v>0</v>
      </c>
      <c r="M274" s="95">
        <f t="shared" ca="1" si="56"/>
        <v>0</v>
      </c>
      <c r="N274" s="95">
        <f t="shared" ca="1" si="56"/>
        <v>0</v>
      </c>
      <c r="O274" s="95">
        <f t="shared" ca="1" si="56"/>
        <v>0</v>
      </c>
    </row>
    <row r="275" spans="1:15" hidden="1" outlineLevel="1" x14ac:dyDescent="0.2">
      <c r="A275" s="75"/>
      <c r="B275" s="69">
        <f t="shared" ca="1" si="48"/>
        <v>0</v>
      </c>
      <c r="C275" s="92">
        <f t="shared" si="55"/>
        <v>71040</v>
      </c>
      <c r="D275" s="93">
        <f t="shared" ca="1" si="53"/>
        <v>0</v>
      </c>
      <c r="E275" s="93">
        <f t="shared" ca="1" si="53"/>
        <v>0</v>
      </c>
      <c r="F275" s="95">
        <f t="shared" ca="1" si="56"/>
        <v>0</v>
      </c>
      <c r="G275" s="95">
        <f t="shared" ca="1" si="56"/>
        <v>0</v>
      </c>
      <c r="H275" s="95">
        <f t="shared" ca="1" si="56"/>
        <v>0</v>
      </c>
      <c r="I275" s="95">
        <f t="shared" ca="1" si="56"/>
        <v>0</v>
      </c>
      <c r="J275" s="95">
        <f t="shared" ca="1" si="56"/>
        <v>0</v>
      </c>
      <c r="K275" s="95">
        <f t="shared" ca="1" si="56"/>
        <v>0</v>
      </c>
      <c r="L275" s="95">
        <f t="shared" ca="1" si="56"/>
        <v>0</v>
      </c>
      <c r="M275" s="95">
        <f t="shared" ca="1" si="56"/>
        <v>0</v>
      </c>
      <c r="N275" s="95">
        <f t="shared" ca="1" si="56"/>
        <v>0</v>
      </c>
      <c r="O275" s="95">
        <f t="shared" ca="1" si="56"/>
        <v>0</v>
      </c>
    </row>
    <row r="276" spans="1:15" hidden="1" outlineLevel="1" x14ac:dyDescent="0.2">
      <c r="A276" s="75"/>
      <c r="B276" s="69">
        <f t="shared" ca="1" si="48"/>
        <v>0</v>
      </c>
      <c r="C276" s="92">
        <f t="shared" si="55"/>
        <v>71405</v>
      </c>
      <c r="D276" s="93">
        <f t="shared" ca="1" si="53"/>
        <v>0</v>
      </c>
      <c r="E276" s="93">
        <f t="shared" ca="1" si="53"/>
        <v>0</v>
      </c>
      <c r="F276" s="95">
        <f t="shared" ca="1" si="56"/>
        <v>0</v>
      </c>
      <c r="G276" s="95">
        <f t="shared" ca="1" si="56"/>
        <v>0</v>
      </c>
      <c r="H276" s="95">
        <f t="shared" ca="1" si="56"/>
        <v>0</v>
      </c>
      <c r="I276" s="95">
        <f t="shared" ca="1" si="56"/>
        <v>0</v>
      </c>
      <c r="J276" s="95">
        <f t="shared" ca="1" si="56"/>
        <v>0</v>
      </c>
      <c r="K276" s="95">
        <f t="shared" ca="1" si="56"/>
        <v>0</v>
      </c>
      <c r="L276" s="95">
        <f t="shared" ca="1" si="56"/>
        <v>0</v>
      </c>
      <c r="M276" s="95">
        <f t="shared" ca="1" si="56"/>
        <v>0</v>
      </c>
      <c r="N276" s="95">
        <f t="shared" ca="1" si="56"/>
        <v>0</v>
      </c>
      <c r="O276" s="95">
        <f t="shared" ca="1" si="56"/>
        <v>0</v>
      </c>
    </row>
    <row r="277" spans="1:15" hidden="1" outlineLevel="1" x14ac:dyDescent="0.2">
      <c r="A277" s="75"/>
      <c r="B277" s="69">
        <f t="shared" ca="1" si="48"/>
        <v>0</v>
      </c>
      <c r="C277" s="92">
        <f t="shared" si="55"/>
        <v>71771</v>
      </c>
      <c r="D277" s="93">
        <f t="shared" ca="1" si="53"/>
        <v>0</v>
      </c>
      <c r="E277" s="93">
        <f t="shared" ca="1" si="53"/>
        <v>0</v>
      </c>
      <c r="F277" s="95">
        <f t="shared" ca="1" si="56"/>
        <v>0</v>
      </c>
      <c r="G277" s="95">
        <f t="shared" ca="1" si="56"/>
        <v>0</v>
      </c>
      <c r="H277" s="95">
        <f t="shared" ca="1" si="56"/>
        <v>0</v>
      </c>
      <c r="I277" s="95">
        <f t="shared" ca="1" si="56"/>
        <v>0</v>
      </c>
      <c r="J277" s="95">
        <f t="shared" ca="1" si="56"/>
        <v>0</v>
      </c>
      <c r="K277" s="95">
        <f t="shared" ca="1" si="56"/>
        <v>0</v>
      </c>
      <c r="L277" s="95">
        <f t="shared" ca="1" si="56"/>
        <v>0</v>
      </c>
      <c r="M277" s="95">
        <f t="shared" ca="1" si="56"/>
        <v>0</v>
      </c>
      <c r="N277" s="95">
        <f t="shared" ca="1" si="56"/>
        <v>0</v>
      </c>
      <c r="O277" s="95">
        <f t="shared" ca="1" si="56"/>
        <v>0</v>
      </c>
    </row>
    <row r="278" spans="1:15" hidden="1" outlineLevel="1" x14ac:dyDescent="0.2">
      <c r="A278" s="75"/>
      <c r="B278" s="69">
        <f t="shared" ca="1" si="48"/>
        <v>0</v>
      </c>
      <c r="C278" s="92">
        <f t="shared" si="55"/>
        <v>72136</v>
      </c>
      <c r="D278" s="93">
        <f t="shared" ca="1" si="53"/>
        <v>0</v>
      </c>
      <c r="E278" s="93">
        <f t="shared" ca="1" si="53"/>
        <v>0</v>
      </c>
      <c r="F278" s="95">
        <f t="shared" ca="1" si="56"/>
        <v>0</v>
      </c>
      <c r="G278" s="95">
        <f t="shared" ca="1" si="56"/>
        <v>0</v>
      </c>
      <c r="H278" s="95">
        <f t="shared" ca="1" si="56"/>
        <v>0</v>
      </c>
      <c r="I278" s="95">
        <f t="shared" ca="1" si="56"/>
        <v>0</v>
      </c>
      <c r="J278" s="95">
        <f t="shared" ca="1" si="56"/>
        <v>0</v>
      </c>
      <c r="K278" s="95">
        <f t="shared" ca="1" si="56"/>
        <v>0</v>
      </c>
      <c r="L278" s="95">
        <f t="shared" ca="1" si="56"/>
        <v>0</v>
      </c>
      <c r="M278" s="95">
        <f t="shared" ca="1" si="56"/>
        <v>0</v>
      </c>
      <c r="N278" s="95">
        <f t="shared" ca="1" si="56"/>
        <v>0</v>
      </c>
      <c r="O278" s="95">
        <f t="shared" ca="1" si="56"/>
        <v>0</v>
      </c>
    </row>
    <row r="279" spans="1:15" hidden="1" outlineLevel="1" x14ac:dyDescent="0.2">
      <c r="A279" s="75"/>
      <c r="B279" s="69">
        <f t="shared" ca="1" si="48"/>
        <v>0</v>
      </c>
      <c r="C279" s="92">
        <f t="shared" si="55"/>
        <v>72501</v>
      </c>
      <c r="D279" s="93">
        <f t="shared" ca="1" si="53"/>
        <v>0</v>
      </c>
      <c r="E279" s="93">
        <f t="shared" ca="1" si="53"/>
        <v>0</v>
      </c>
      <c r="F279" s="95">
        <f t="shared" ca="1" si="56"/>
        <v>0</v>
      </c>
      <c r="G279" s="95">
        <f t="shared" ca="1" si="56"/>
        <v>0</v>
      </c>
      <c r="H279" s="95">
        <f t="shared" ca="1" si="56"/>
        <v>0</v>
      </c>
      <c r="I279" s="95">
        <f t="shared" ca="1" si="56"/>
        <v>0</v>
      </c>
      <c r="J279" s="95">
        <f t="shared" ca="1" si="56"/>
        <v>0</v>
      </c>
      <c r="K279" s="95">
        <f t="shared" ca="1" si="56"/>
        <v>0</v>
      </c>
      <c r="L279" s="95">
        <f t="shared" ca="1" si="56"/>
        <v>0</v>
      </c>
      <c r="M279" s="95">
        <f t="shared" ca="1" si="56"/>
        <v>0</v>
      </c>
      <c r="N279" s="95">
        <f t="shared" ca="1" si="56"/>
        <v>0</v>
      </c>
      <c r="O279" s="95">
        <f t="shared" ca="1" si="56"/>
        <v>0</v>
      </c>
    </row>
    <row r="280" spans="1:15" hidden="1" outlineLevel="1" x14ac:dyDescent="0.2">
      <c r="A280" s="75"/>
      <c r="C280" s="75"/>
      <c r="D280" s="75"/>
      <c r="E280" s="72"/>
      <c r="F280" s="72"/>
      <c r="G280" s="72"/>
      <c r="H280" s="72"/>
      <c r="I280" s="72"/>
      <c r="J280" s="72"/>
      <c r="K280" s="72"/>
      <c r="L280" s="72"/>
      <c r="M280" s="72"/>
      <c r="N280" s="72"/>
      <c r="O280" s="72"/>
    </row>
    <row r="281" spans="1:15" s="82" customFormat="1" ht="13.5" collapsed="1" thickBot="1" x14ac:dyDescent="0.25">
      <c r="A281" s="84" t="s">
        <v>145</v>
      </c>
      <c r="B281" s="83">
        <f ca="1">SUM(B198:B280)</f>
        <v>8036340.1143259546</v>
      </c>
      <c r="C281" s="81"/>
      <c r="D281" s="88">
        <f t="shared" ref="D281:O281" ca="1" si="57">SUM(D198:D280)</f>
        <v>8036340.1143259546</v>
      </c>
      <c r="E281" s="88">
        <f t="shared" ca="1" si="57"/>
        <v>0</v>
      </c>
      <c r="F281" s="88">
        <f t="shared" ca="1" si="57"/>
        <v>0</v>
      </c>
      <c r="G281" s="88">
        <f t="shared" ca="1" si="57"/>
        <v>0</v>
      </c>
      <c r="H281" s="88">
        <f t="shared" ca="1" si="57"/>
        <v>0</v>
      </c>
      <c r="I281" s="88">
        <f t="shared" ca="1" si="57"/>
        <v>0</v>
      </c>
      <c r="J281" s="88">
        <f t="shared" ca="1" si="57"/>
        <v>0</v>
      </c>
      <c r="K281" s="88">
        <f t="shared" ca="1" si="57"/>
        <v>0</v>
      </c>
      <c r="L281" s="88">
        <f t="shared" ca="1" si="57"/>
        <v>0</v>
      </c>
      <c r="M281" s="88">
        <f t="shared" ca="1" si="57"/>
        <v>0</v>
      </c>
      <c r="N281" s="88">
        <f t="shared" ca="1" si="57"/>
        <v>0</v>
      </c>
      <c r="O281" s="88">
        <f t="shared" ca="1" si="57"/>
        <v>0</v>
      </c>
    </row>
    <row r="282" spans="1:15" s="97" customFormat="1" ht="13.5" collapsed="1" thickTop="1" x14ac:dyDescent="0.2">
      <c r="B282" s="96"/>
      <c r="C282" s="96"/>
      <c r="D282" s="96"/>
      <c r="E282" s="96"/>
      <c r="F282" s="96"/>
      <c r="G282" s="96"/>
      <c r="H282" s="96"/>
      <c r="I282" s="96"/>
      <c r="J282" s="96"/>
      <c r="K282" s="96"/>
      <c r="L282" s="96"/>
      <c r="M282" s="96"/>
      <c r="N282" s="96"/>
      <c r="O282" s="96"/>
    </row>
  </sheetData>
  <pageMargins left="0.7" right="0.7" top="0.75" bottom="0.75" header="0.3" footer="0.3"/>
  <pageSetup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3"/>
  <sheetViews>
    <sheetView topLeftCell="A164" zoomScale="115" zoomScaleNormal="115" workbookViewId="0">
      <selection activeCell="J122" sqref="J122"/>
    </sheetView>
  </sheetViews>
  <sheetFormatPr defaultColWidth="9.140625" defaultRowHeight="15.75" outlineLevelRow="1" outlineLevelCol="1" x14ac:dyDescent="0.25"/>
  <cols>
    <col min="1" max="1" width="7.42578125" style="32" customWidth="1"/>
    <col min="2" max="2" width="35.42578125" style="9" customWidth="1"/>
    <col min="3" max="3" width="4.85546875" style="1" customWidth="1"/>
    <col min="4" max="4" width="14.28515625" style="1" customWidth="1"/>
    <col min="5" max="5" width="3.7109375" style="2" customWidth="1"/>
    <col min="6" max="6" width="14.140625" style="1" customWidth="1"/>
    <col min="7" max="7" width="2.7109375" style="1" customWidth="1"/>
    <col min="8" max="8" width="18.7109375" style="7" customWidth="1"/>
    <col min="9" max="9" width="3.7109375" style="1" customWidth="1"/>
    <col min="10" max="10" width="18.42578125" style="1" customWidth="1"/>
    <col min="11" max="11" width="2.7109375" style="1" customWidth="1"/>
    <col min="12" max="12" width="16.42578125" style="1" customWidth="1"/>
    <col min="13" max="13" width="2.7109375" style="1" customWidth="1"/>
    <col min="14" max="14" width="16.42578125" style="1" customWidth="1"/>
    <col min="15" max="15" width="3.7109375" style="1" customWidth="1"/>
    <col min="16" max="16" width="16.42578125" style="1" customWidth="1"/>
    <col min="17" max="17" width="3.28515625" style="1" customWidth="1"/>
    <col min="18" max="18" width="16.42578125" style="1" customWidth="1"/>
    <col min="19" max="19" width="2.7109375" style="1" customWidth="1"/>
    <col min="20" max="20" width="16.42578125" style="1" customWidth="1"/>
    <col min="21" max="21" width="12.7109375" style="1" customWidth="1"/>
    <col min="22" max="22" width="10.7109375" style="1" customWidth="1"/>
    <col min="23" max="23" width="16" style="1" customWidth="1"/>
    <col min="24" max="24" width="16.42578125" style="1" customWidth="1"/>
    <col min="25" max="25" width="12.7109375" style="1" customWidth="1"/>
    <col min="26" max="26" width="20.140625" style="1" customWidth="1"/>
    <col min="27" max="37" width="9.140625" style="1" customWidth="1" outlineLevel="1"/>
    <col min="38" max="16384" width="9.140625" style="1"/>
  </cols>
  <sheetData>
    <row r="1" spans="1:22" s="5" customFormat="1" ht="17.25" customHeight="1" x14ac:dyDescent="0.2">
      <c r="A1" s="4" t="s">
        <v>90</v>
      </c>
      <c r="B1" s="19"/>
      <c r="E1" s="24"/>
      <c r="H1" s="6"/>
    </row>
    <row r="2" spans="1:22" x14ac:dyDescent="0.2">
      <c r="A2" s="4" t="s">
        <v>7</v>
      </c>
    </row>
    <row r="3" spans="1:22" x14ac:dyDescent="0.2">
      <c r="A3" s="4"/>
      <c r="B3" s="167"/>
    </row>
    <row r="4" spans="1:22" x14ac:dyDescent="0.2">
      <c r="A4" s="4"/>
      <c r="B4" s="2" t="s">
        <v>225</v>
      </c>
      <c r="C4" s="182" t="s">
        <v>6</v>
      </c>
      <c r="D4" s="182"/>
      <c r="E4" s="182"/>
      <c r="F4" s="182"/>
      <c r="G4" s="182"/>
      <c r="H4" s="182"/>
      <c r="I4" s="8"/>
      <c r="U4" s="17"/>
    </row>
    <row r="5" spans="1:22" x14ac:dyDescent="0.2">
      <c r="A5" s="4"/>
      <c r="B5" s="2" t="s">
        <v>226</v>
      </c>
      <c r="C5" s="180">
        <v>43373</v>
      </c>
      <c r="D5" s="180"/>
      <c r="E5" s="180"/>
      <c r="F5" s="180"/>
      <c r="G5" s="180"/>
      <c r="H5" s="180"/>
      <c r="I5" s="8"/>
      <c r="U5" s="17"/>
    </row>
    <row r="6" spans="1:22" x14ac:dyDescent="0.2">
      <c r="A6" s="4"/>
      <c r="B6" s="2" t="s">
        <v>8</v>
      </c>
      <c r="C6" s="181" t="s">
        <v>79</v>
      </c>
      <c r="D6" s="181"/>
      <c r="E6" s="181"/>
      <c r="F6" s="181"/>
      <c r="G6" s="181"/>
      <c r="H6" s="181"/>
      <c r="I6" s="8"/>
      <c r="U6" s="17"/>
    </row>
    <row r="7" spans="1:22" x14ac:dyDescent="0.2">
      <c r="A7" s="4"/>
      <c r="B7" s="2" t="s">
        <v>4</v>
      </c>
      <c r="C7" s="181" t="s">
        <v>80</v>
      </c>
      <c r="D7" s="181"/>
      <c r="E7" s="181"/>
      <c r="F7" s="181"/>
      <c r="G7" s="181"/>
      <c r="H7" s="181"/>
      <c r="I7" s="8"/>
      <c r="U7" s="18"/>
    </row>
    <row r="8" spans="1:22" x14ac:dyDescent="0.2">
      <c r="A8" s="4"/>
      <c r="B8" s="2" t="s">
        <v>5</v>
      </c>
      <c r="C8" s="183">
        <v>43432</v>
      </c>
      <c r="D8" s="180"/>
      <c r="E8" s="180"/>
      <c r="F8" s="180"/>
      <c r="G8" s="180"/>
      <c r="H8" s="180"/>
      <c r="I8" s="8"/>
      <c r="U8" s="18"/>
    </row>
    <row r="9" spans="1:22" x14ac:dyDescent="0.2">
      <c r="A9" s="4"/>
      <c r="B9" s="2"/>
      <c r="C9" s="2"/>
      <c r="D9" s="2"/>
      <c r="F9" s="2"/>
      <c r="G9" s="2"/>
      <c r="H9" s="2"/>
      <c r="I9" s="2"/>
      <c r="U9" s="18"/>
    </row>
    <row r="10" spans="1:22" x14ac:dyDescent="0.2">
      <c r="A10" s="4" t="s">
        <v>93</v>
      </c>
      <c r="B10" s="2"/>
      <c r="C10" s="2"/>
      <c r="D10" s="2"/>
      <c r="F10" s="2"/>
      <c r="G10" s="2"/>
      <c r="H10" s="2"/>
      <c r="I10" s="2"/>
      <c r="U10" s="18"/>
    </row>
    <row r="11" spans="1:22" x14ac:dyDescent="0.2">
      <c r="A11" s="4"/>
      <c r="B11" s="178" t="s">
        <v>218</v>
      </c>
      <c r="C11" s="178"/>
      <c r="D11" s="178"/>
      <c r="E11" s="178"/>
      <c r="F11" s="178"/>
      <c r="G11" s="178"/>
      <c r="H11" s="178"/>
      <c r="I11" s="178"/>
      <c r="J11" s="178"/>
      <c r="K11" s="178"/>
      <c r="L11" s="178"/>
      <c r="M11" s="178"/>
      <c r="N11" s="178"/>
      <c r="O11" s="178"/>
      <c r="P11" s="178"/>
      <c r="Q11" s="178"/>
      <c r="R11" s="178"/>
      <c r="S11" s="178"/>
      <c r="T11" s="178"/>
      <c r="U11" s="178"/>
      <c r="V11" s="178"/>
    </row>
    <row r="12" spans="1:22" ht="27.75" customHeight="1" x14ac:dyDescent="0.2">
      <c r="A12" s="4"/>
      <c r="B12" s="178" t="s">
        <v>219</v>
      </c>
      <c r="C12" s="178"/>
      <c r="D12" s="178"/>
      <c r="E12" s="178"/>
      <c r="F12" s="178"/>
      <c r="G12" s="178"/>
      <c r="H12" s="178"/>
      <c r="I12" s="178"/>
      <c r="J12" s="178"/>
      <c r="K12" s="178"/>
      <c r="L12" s="178"/>
      <c r="M12" s="178"/>
      <c r="N12" s="178"/>
      <c r="O12" s="178"/>
      <c r="P12" s="178"/>
      <c r="Q12" s="178"/>
      <c r="R12" s="178"/>
      <c r="S12" s="178"/>
      <c r="T12" s="178"/>
      <c r="U12" s="178"/>
      <c r="V12" s="178"/>
    </row>
    <row r="13" spans="1:22" ht="27.75" customHeight="1" x14ac:dyDescent="0.2">
      <c r="A13" s="4"/>
      <c r="B13" s="178" t="s">
        <v>220</v>
      </c>
      <c r="C13" s="178"/>
      <c r="D13" s="178"/>
      <c r="E13" s="178"/>
      <c r="F13" s="178"/>
      <c r="G13" s="178"/>
      <c r="H13" s="178"/>
      <c r="I13" s="178"/>
      <c r="J13" s="178"/>
      <c r="K13" s="178"/>
      <c r="L13" s="178"/>
      <c r="M13" s="178"/>
      <c r="N13" s="178"/>
      <c r="O13" s="178"/>
      <c r="P13" s="178"/>
      <c r="Q13" s="178"/>
      <c r="R13" s="178"/>
      <c r="S13" s="178"/>
      <c r="T13" s="178"/>
      <c r="U13" s="178"/>
      <c r="V13" s="178"/>
    </row>
    <row r="14" spans="1:22" ht="15" customHeight="1" x14ac:dyDescent="0.2">
      <c r="A14" s="4"/>
      <c r="B14" s="178" t="s">
        <v>221</v>
      </c>
      <c r="C14" s="178"/>
      <c r="D14" s="178"/>
      <c r="E14" s="178"/>
      <c r="F14" s="178"/>
      <c r="G14" s="178"/>
      <c r="H14" s="178"/>
      <c r="I14" s="178"/>
      <c r="J14" s="178"/>
      <c r="K14" s="178"/>
      <c r="L14" s="178"/>
      <c r="M14" s="178"/>
      <c r="N14" s="178"/>
      <c r="O14" s="178"/>
      <c r="P14" s="178"/>
      <c r="Q14" s="178"/>
      <c r="R14" s="178"/>
      <c r="S14" s="178"/>
      <c r="T14" s="178"/>
      <c r="U14" s="178"/>
      <c r="V14" s="178"/>
    </row>
    <row r="15" spans="1:22" ht="15" customHeight="1" x14ac:dyDescent="0.2">
      <c r="A15" s="4"/>
      <c r="B15" s="178" t="s">
        <v>222</v>
      </c>
      <c r="C15" s="178"/>
      <c r="D15" s="178"/>
      <c r="E15" s="178"/>
      <c r="F15" s="178"/>
      <c r="G15" s="178"/>
      <c r="H15" s="178"/>
      <c r="I15" s="178"/>
      <c r="J15" s="178"/>
      <c r="K15" s="178"/>
      <c r="L15" s="178"/>
      <c r="M15" s="178"/>
      <c r="N15" s="178"/>
      <c r="O15" s="178"/>
      <c r="P15" s="178"/>
      <c r="Q15" s="178"/>
      <c r="R15" s="178"/>
      <c r="S15" s="178"/>
      <c r="T15" s="178"/>
      <c r="U15" s="178"/>
      <c r="V15" s="178"/>
    </row>
    <row r="16" spans="1:22" ht="27.75" customHeight="1" x14ac:dyDescent="0.2">
      <c r="A16" s="4"/>
      <c r="B16" s="178" t="s">
        <v>94</v>
      </c>
      <c r="C16" s="178"/>
      <c r="D16" s="178"/>
      <c r="E16" s="178"/>
      <c r="F16" s="178"/>
      <c r="G16" s="178"/>
      <c r="H16" s="178"/>
      <c r="I16" s="178"/>
      <c r="J16" s="178"/>
      <c r="K16" s="178"/>
      <c r="L16" s="178"/>
      <c r="M16" s="178"/>
      <c r="N16" s="178"/>
      <c r="O16" s="178"/>
      <c r="P16" s="178"/>
      <c r="Q16" s="178"/>
      <c r="R16" s="178"/>
      <c r="S16" s="178"/>
      <c r="T16" s="178"/>
      <c r="U16" s="178"/>
      <c r="V16" s="178"/>
    </row>
    <row r="17" spans="1:27" x14ac:dyDescent="0.25">
      <c r="A17" s="4"/>
      <c r="B17" s="54"/>
      <c r="C17" s="2"/>
      <c r="D17" s="2"/>
      <c r="F17" s="2"/>
      <c r="G17" s="2"/>
      <c r="H17" s="2"/>
      <c r="I17" s="2"/>
      <c r="J17" s="2"/>
      <c r="K17" s="2"/>
      <c r="L17" s="2"/>
      <c r="M17" s="2"/>
      <c r="N17" s="2"/>
      <c r="O17" s="2"/>
      <c r="P17" s="2"/>
      <c r="Q17" s="2"/>
      <c r="R17" s="2"/>
      <c r="S17" s="2"/>
      <c r="T17" s="2"/>
      <c r="U17" s="2"/>
    </row>
    <row r="18" spans="1:27" x14ac:dyDescent="0.25">
      <c r="A18" s="143">
        <v>1</v>
      </c>
      <c r="B18" s="54" t="s">
        <v>192</v>
      </c>
      <c r="D18" s="2"/>
      <c r="F18" s="2"/>
      <c r="G18" s="2"/>
      <c r="H18" s="2"/>
      <c r="I18" s="2"/>
      <c r="J18" s="2"/>
      <c r="K18" s="2"/>
      <c r="L18" s="2"/>
      <c r="M18" s="2"/>
      <c r="N18" s="2"/>
      <c r="O18" s="2"/>
      <c r="P18" s="2"/>
      <c r="Q18" s="2"/>
      <c r="R18" s="2"/>
      <c r="S18" s="2"/>
      <c r="T18" s="2"/>
      <c r="U18" s="2"/>
    </row>
    <row r="19" spans="1:27" x14ac:dyDescent="0.25">
      <c r="A19" s="4"/>
      <c r="B19" s="54"/>
      <c r="C19" s="9" t="s">
        <v>274</v>
      </c>
      <c r="D19" s="2"/>
      <c r="F19" s="2"/>
      <c r="G19" s="2"/>
      <c r="H19" s="2"/>
      <c r="I19" s="2"/>
      <c r="J19" s="2"/>
      <c r="K19" s="2"/>
      <c r="L19" s="2"/>
      <c r="M19" s="2"/>
      <c r="N19" s="2"/>
      <c r="O19" s="2"/>
      <c r="P19" s="2"/>
      <c r="Q19" s="2"/>
      <c r="R19" s="2"/>
      <c r="S19" s="2"/>
      <c r="T19" s="2"/>
      <c r="U19" s="2"/>
    </row>
    <row r="20" spans="1:27" x14ac:dyDescent="0.25">
      <c r="A20" s="4"/>
      <c r="B20" s="54"/>
      <c r="C20" s="2"/>
      <c r="D20" s="2"/>
      <c r="E20" s="2" t="s">
        <v>9</v>
      </c>
      <c r="F20" s="1" t="s">
        <v>275</v>
      </c>
      <c r="G20" s="2"/>
      <c r="H20" s="2"/>
      <c r="I20" s="2"/>
      <c r="J20" s="2"/>
      <c r="K20" s="2"/>
      <c r="L20" s="2"/>
      <c r="M20" s="2"/>
      <c r="N20" s="2"/>
      <c r="O20" s="2"/>
      <c r="P20" s="2"/>
      <c r="Q20" s="2"/>
      <c r="R20" s="2"/>
      <c r="S20" s="2"/>
      <c r="T20" s="2"/>
      <c r="U20" s="2"/>
    </row>
    <row r="21" spans="1:27" x14ac:dyDescent="0.25">
      <c r="A21" s="4"/>
      <c r="B21" s="54"/>
      <c r="C21" s="2"/>
      <c r="D21" s="2"/>
      <c r="E21" s="2" t="s">
        <v>13</v>
      </c>
      <c r="F21" s="1" t="s">
        <v>17</v>
      </c>
      <c r="G21" s="2"/>
      <c r="H21" s="2"/>
      <c r="I21" s="2"/>
      <c r="J21" s="2"/>
      <c r="K21" s="2"/>
      <c r="L21" s="2"/>
      <c r="M21" s="2"/>
      <c r="N21" s="2"/>
      <c r="O21" s="2"/>
      <c r="P21" s="2"/>
      <c r="Q21" s="2"/>
      <c r="R21" s="2"/>
      <c r="S21" s="2"/>
      <c r="T21" s="2"/>
      <c r="U21" s="2"/>
    </row>
    <row r="22" spans="1:27" x14ac:dyDescent="0.25">
      <c r="A22" s="4"/>
      <c r="B22" s="54"/>
      <c r="C22" s="2"/>
      <c r="D22" s="2"/>
      <c r="E22" s="2" t="s">
        <v>19</v>
      </c>
      <c r="F22" s="1" t="s">
        <v>18</v>
      </c>
      <c r="G22" s="2"/>
      <c r="H22" s="2"/>
      <c r="I22" s="2"/>
      <c r="J22" s="2"/>
      <c r="K22" s="2"/>
      <c r="L22" s="2"/>
      <c r="M22" s="2"/>
      <c r="N22" s="2"/>
      <c r="O22" s="2"/>
      <c r="P22" s="2"/>
      <c r="Q22" s="2"/>
      <c r="R22" s="2"/>
      <c r="S22" s="2"/>
      <c r="T22" s="2"/>
      <c r="U22" s="2"/>
    </row>
    <row r="23" spans="1:27" x14ac:dyDescent="0.25">
      <c r="A23" s="4"/>
      <c r="B23" s="54"/>
      <c r="C23" s="2"/>
      <c r="D23" s="120" t="s">
        <v>223</v>
      </c>
      <c r="G23" s="2"/>
      <c r="H23" s="2"/>
      <c r="I23" s="2"/>
      <c r="J23" s="2"/>
      <c r="K23" s="2"/>
      <c r="L23" s="2"/>
      <c r="M23" s="2"/>
      <c r="N23" s="2"/>
      <c r="O23" s="2"/>
      <c r="P23" s="2"/>
      <c r="Q23" s="2"/>
      <c r="R23" s="2"/>
      <c r="S23" s="2"/>
      <c r="T23" s="2"/>
      <c r="U23" s="2"/>
    </row>
    <row r="24" spans="1:27" x14ac:dyDescent="0.25">
      <c r="A24" s="4"/>
      <c r="B24" s="54"/>
      <c r="C24" s="2"/>
      <c r="D24" s="120" t="s">
        <v>224</v>
      </c>
      <c r="G24" s="2"/>
      <c r="H24" s="2"/>
      <c r="I24" s="2"/>
      <c r="J24" s="2"/>
      <c r="K24" s="2"/>
      <c r="L24" s="2"/>
      <c r="M24" s="2"/>
      <c r="N24" s="2"/>
      <c r="O24" s="2"/>
      <c r="P24" s="2"/>
      <c r="Q24" s="2"/>
      <c r="R24" s="2"/>
      <c r="S24" s="2"/>
      <c r="T24" s="2"/>
      <c r="U24" s="2"/>
    </row>
    <row r="25" spans="1:27" x14ac:dyDescent="0.25">
      <c r="A25" s="4"/>
      <c r="B25" s="54"/>
      <c r="C25" s="2"/>
      <c r="D25" s="2"/>
      <c r="G25" s="2"/>
      <c r="H25" s="2"/>
      <c r="I25" s="2"/>
      <c r="J25" s="2"/>
      <c r="K25" s="2"/>
      <c r="L25" s="2"/>
      <c r="M25" s="2"/>
      <c r="N25" s="2"/>
      <c r="O25" s="2"/>
      <c r="P25" s="2"/>
      <c r="Q25" s="2"/>
      <c r="R25" s="2"/>
      <c r="S25" s="2"/>
      <c r="T25" s="2"/>
      <c r="U25" s="2"/>
    </row>
    <row r="26" spans="1:27" x14ac:dyDescent="0.25">
      <c r="A26" s="4"/>
      <c r="B26" s="54"/>
      <c r="D26" s="1" t="s">
        <v>35</v>
      </c>
      <c r="F26" s="35" t="s">
        <v>36</v>
      </c>
      <c r="H26" s="34" t="str">
        <f>IF($F$26="Yes","Continue to Step 2",IF($F$26="No","Stop here, you do not have to recognize an asset retirement obligation or disclose any information.",""))</f>
        <v>Continue to Step 2</v>
      </c>
      <c r="I26" s="2"/>
      <c r="J26" s="2"/>
      <c r="K26" s="2"/>
      <c r="L26" s="2"/>
      <c r="M26" s="2"/>
      <c r="N26" s="2"/>
      <c r="O26" s="2"/>
      <c r="P26" s="2"/>
      <c r="Q26" s="2"/>
      <c r="R26" s="2"/>
      <c r="S26" s="2"/>
      <c r="T26" s="2"/>
      <c r="U26" s="2"/>
    </row>
    <row r="27" spans="1:27" x14ac:dyDescent="0.25">
      <c r="A27" s="4"/>
      <c r="B27" s="54"/>
      <c r="C27" s="2"/>
      <c r="D27" s="2"/>
      <c r="F27" s="2"/>
      <c r="G27" s="2"/>
      <c r="H27" s="2"/>
      <c r="I27" s="2"/>
      <c r="J27" s="2"/>
      <c r="K27" s="2"/>
      <c r="L27" s="2"/>
      <c r="M27" s="2"/>
      <c r="N27" s="2"/>
      <c r="O27" s="2"/>
      <c r="P27" s="2"/>
      <c r="Q27" s="2"/>
      <c r="R27" s="2"/>
      <c r="S27" s="2"/>
      <c r="T27" s="2"/>
      <c r="U27" s="2"/>
    </row>
    <row r="28" spans="1:27" x14ac:dyDescent="0.25">
      <c r="A28" s="143">
        <v>2</v>
      </c>
      <c r="B28" s="54" t="s">
        <v>233</v>
      </c>
      <c r="D28" s="2"/>
      <c r="F28" s="2"/>
      <c r="G28" s="2"/>
      <c r="H28" s="2"/>
      <c r="I28" s="2"/>
      <c r="J28" s="2"/>
      <c r="K28" s="2"/>
      <c r="L28" s="2"/>
      <c r="M28" s="2"/>
      <c r="N28" s="2"/>
      <c r="O28" s="2"/>
      <c r="P28" s="2"/>
      <c r="Q28" s="2"/>
      <c r="R28" s="2"/>
      <c r="S28" s="2"/>
      <c r="T28" s="2"/>
      <c r="U28" s="2"/>
    </row>
    <row r="29" spans="1:27" x14ac:dyDescent="0.25">
      <c r="A29" s="4"/>
      <c r="B29" s="54"/>
      <c r="C29" s="1" t="s">
        <v>157</v>
      </c>
      <c r="D29" s="2"/>
      <c r="F29" s="2"/>
      <c r="G29" s="2"/>
      <c r="H29" s="2"/>
      <c r="I29" s="2"/>
      <c r="J29" s="2"/>
      <c r="K29" s="2"/>
      <c r="L29" s="2"/>
      <c r="M29" s="2"/>
      <c r="N29" s="2"/>
      <c r="O29" s="2"/>
      <c r="P29" s="2"/>
      <c r="Q29" s="2"/>
      <c r="R29" s="2"/>
      <c r="S29" s="2"/>
      <c r="T29" s="2"/>
      <c r="U29" s="2"/>
      <c r="AA29" s="1" t="s">
        <v>23</v>
      </c>
    </row>
    <row r="30" spans="1:27" x14ac:dyDescent="0.25">
      <c r="A30" s="4"/>
      <c r="B30" s="54"/>
      <c r="D30" s="2"/>
      <c r="F30" s="2"/>
      <c r="G30" s="2"/>
      <c r="H30" s="2"/>
      <c r="I30" s="2"/>
      <c r="J30" s="2"/>
      <c r="K30" s="2"/>
      <c r="L30" s="2"/>
      <c r="M30" s="2"/>
      <c r="N30" s="2"/>
      <c r="O30" s="2"/>
      <c r="P30" s="2"/>
      <c r="Q30" s="2"/>
      <c r="R30" s="2"/>
      <c r="S30" s="2"/>
      <c r="T30" s="2"/>
      <c r="U30" s="2"/>
      <c r="AA30" s="1" t="s">
        <v>24</v>
      </c>
    </row>
    <row r="31" spans="1:27" x14ac:dyDescent="0.25">
      <c r="A31" s="4"/>
      <c r="B31" s="54"/>
      <c r="D31" s="2" t="s">
        <v>9</v>
      </c>
      <c r="E31" s="9" t="s">
        <v>276</v>
      </c>
      <c r="G31" s="2"/>
      <c r="H31" s="2"/>
      <c r="I31" s="2"/>
      <c r="J31" s="2"/>
      <c r="K31" s="2"/>
      <c r="L31" s="2"/>
      <c r="M31" s="2"/>
      <c r="N31" s="2"/>
      <c r="O31" s="2"/>
      <c r="P31" s="2"/>
      <c r="Q31" s="2"/>
      <c r="R31" s="2"/>
      <c r="S31" s="2"/>
      <c r="T31" s="2"/>
      <c r="U31" s="2"/>
      <c r="AA31" s="1" t="s">
        <v>25</v>
      </c>
    </row>
    <row r="32" spans="1:27" x14ac:dyDescent="0.25">
      <c r="A32" s="4"/>
      <c r="B32" s="54"/>
      <c r="D32" s="1" t="s">
        <v>92</v>
      </c>
      <c r="O32" s="2"/>
      <c r="P32" s="2"/>
      <c r="Q32" s="2"/>
      <c r="R32" s="2"/>
      <c r="S32" s="2"/>
      <c r="T32" s="2"/>
      <c r="U32" s="2"/>
      <c r="AA32" s="9" t="s">
        <v>26</v>
      </c>
    </row>
    <row r="33" spans="1:27" x14ac:dyDescent="0.25">
      <c r="A33" s="4"/>
      <c r="B33" s="54"/>
      <c r="C33" s="9" t="s">
        <v>16</v>
      </c>
      <c r="D33" s="29">
        <v>43374</v>
      </c>
      <c r="E33" s="2" t="s">
        <v>10</v>
      </c>
      <c r="F33" s="1" t="s">
        <v>108</v>
      </c>
      <c r="G33" s="2"/>
      <c r="H33" s="2"/>
      <c r="I33" s="2"/>
      <c r="J33" s="2"/>
      <c r="K33" s="2"/>
      <c r="L33" s="2"/>
      <c r="M33" s="2"/>
      <c r="N33" s="2"/>
      <c r="O33" s="2"/>
      <c r="P33" s="2"/>
      <c r="Q33" s="2"/>
      <c r="R33" s="2"/>
      <c r="S33" s="2"/>
      <c r="T33" s="2"/>
      <c r="U33" s="2"/>
      <c r="AA33" s="9" t="s">
        <v>27</v>
      </c>
    </row>
    <row r="34" spans="1:27" x14ac:dyDescent="0.25">
      <c r="A34" s="4"/>
      <c r="B34" s="54"/>
      <c r="C34" s="9" t="s">
        <v>16</v>
      </c>
      <c r="D34" s="31"/>
      <c r="E34" s="2" t="s">
        <v>11</v>
      </c>
      <c r="F34" s="1" t="s">
        <v>14</v>
      </c>
      <c r="G34" s="2"/>
      <c r="H34" s="2"/>
      <c r="I34" s="2"/>
      <c r="J34" s="2"/>
      <c r="K34" s="2"/>
      <c r="L34" s="2"/>
      <c r="M34" s="2"/>
      <c r="N34" s="2"/>
      <c r="O34" s="2"/>
      <c r="P34" s="2"/>
      <c r="Q34" s="2"/>
      <c r="R34" s="2"/>
      <c r="S34" s="2"/>
      <c r="T34" s="2"/>
      <c r="U34" s="2"/>
    </row>
    <row r="35" spans="1:27" x14ac:dyDescent="0.25">
      <c r="A35" s="4"/>
      <c r="B35" s="54"/>
      <c r="C35" s="9" t="s">
        <v>16</v>
      </c>
      <c r="D35" s="30"/>
      <c r="E35" s="2" t="s">
        <v>12</v>
      </c>
      <c r="F35" s="1" t="s">
        <v>22</v>
      </c>
      <c r="G35" s="2"/>
      <c r="H35" s="2"/>
      <c r="I35" s="2"/>
      <c r="J35" s="2"/>
      <c r="K35" s="2"/>
      <c r="L35" s="2"/>
      <c r="M35" s="2"/>
      <c r="N35" s="2"/>
      <c r="O35" s="2"/>
      <c r="P35" s="2"/>
      <c r="Q35" s="2"/>
      <c r="R35" s="2"/>
      <c r="S35" s="2"/>
      <c r="T35" s="2"/>
      <c r="U35" s="2"/>
    </row>
    <row r="36" spans="1:27" x14ac:dyDescent="0.25">
      <c r="A36" s="4"/>
      <c r="B36" s="54"/>
      <c r="C36" s="9"/>
      <c r="D36" s="27"/>
      <c r="G36" s="2"/>
      <c r="H36" s="2"/>
      <c r="I36" s="2"/>
      <c r="J36" s="2"/>
      <c r="K36" s="2"/>
      <c r="L36" s="2"/>
      <c r="M36" s="2"/>
      <c r="N36" s="2"/>
      <c r="O36" s="2"/>
      <c r="P36" s="2"/>
      <c r="Q36" s="2"/>
      <c r="R36" s="2"/>
      <c r="S36" s="2"/>
      <c r="T36" s="2"/>
      <c r="U36" s="2"/>
    </row>
    <row r="37" spans="1:27" x14ac:dyDescent="0.25">
      <c r="A37" s="4"/>
      <c r="B37" s="54"/>
      <c r="D37" s="2" t="s">
        <v>13</v>
      </c>
      <c r="E37" s="9" t="s">
        <v>277</v>
      </c>
      <c r="G37" s="2"/>
      <c r="H37" s="2"/>
      <c r="I37" s="2"/>
      <c r="J37" s="2"/>
      <c r="K37" s="2"/>
      <c r="L37" s="2"/>
      <c r="M37" s="2"/>
      <c r="N37" s="2"/>
      <c r="O37" s="2"/>
      <c r="P37" s="2"/>
      <c r="Q37" s="2"/>
      <c r="R37" s="2"/>
      <c r="S37" s="2"/>
      <c r="T37" s="2"/>
      <c r="U37" s="2"/>
    </row>
    <row r="38" spans="1:27" x14ac:dyDescent="0.25">
      <c r="A38" s="4"/>
      <c r="B38" s="54"/>
      <c r="D38" s="27"/>
      <c r="E38" s="2" t="s">
        <v>10</v>
      </c>
      <c r="F38" s="1" t="s">
        <v>21</v>
      </c>
      <c r="G38" s="2"/>
      <c r="H38" s="2"/>
      <c r="I38" s="2"/>
      <c r="J38" s="2"/>
      <c r="K38" s="2"/>
      <c r="L38" s="2"/>
      <c r="M38" s="2"/>
      <c r="N38" s="2"/>
      <c r="O38" s="2"/>
      <c r="P38" s="2"/>
      <c r="Q38" s="2"/>
      <c r="R38" s="2"/>
      <c r="S38" s="2"/>
      <c r="T38" s="2"/>
      <c r="U38" s="2"/>
    </row>
    <row r="39" spans="1:27" x14ac:dyDescent="0.25">
      <c r="A39" s="4"/>
      <c r="B39" s="54"/>
      <c r="D39" s="27"/>
      <c r="F39" s="1" t="s">
        <v>217</v>
      </c>
      <c r="G39" s="2"/>
      <c r="H39" s="2"/>
      <c r="I39" s="2"/>
      <c r="J39" s="2"/>
      <c r="K39" s="2"/>
      <c r="L39" s="2"/>
      <c r="M39" s="2"/>
      <c r="N39" s="2"/>
      <c r="O39" s="2"/>
      <c r="P39" s="2"/>
      <c r="Q39" s="2"/>
      <c r="R39" s="2"/>
      <c r="S39" s="2"/>
      <c r="T39" s="2"/>
      <c r="U39" s="2"/>
    </row>
    <row r="40" spans="1:27" x14ac:dyDescent="0.25">
      <c r="A40" s="4"/>
      <c r="B40" s="54"/>
      <c r="D40" s="27"/>
      <c r="E40" s="2" t="s">
        <v>11</v>
      </c>
      <c r="F40" s="1" t="s">
        <v>15</v>
      </c>
      <c r="G40" s="2"/>
      <c r="H40" s="2"/>
      <c r="I40" s="2"/>
      <c r="J40" s="2"/>
      <c r="K40" s="2"/>
      <c r="L40" s="2"/>
      <c r="M40" s="2"/>
      <c r="N40" s="2"/>
      <c r="O40" s="2"/>
      <c r="P40" s="2"/>
      <c r="Q40" s="2"/>
      <c r="R40" s="2"/>
      <c r="S40" s="2"/>
      <c r="T40" s="2"/>
      <c r="U40" s="2"/>
    </row>
    <row r="41" spans="1:27" x14ac:dyDescent="0.25">
      <c r="A41" s="4"/>
      <c r="B41" s="54"/>
      <c r="D41" s="27"/>
      <c r="F41" s="3" t="s">
        <v>34</v>
      </c>
      <c r="G41" s="2"/>
      <c r="H41" s="2"/>
      <c r="I41" s="2"/>
      <c r="J41" s="2"/>
      <c r="K41" s="2"/>
      <c r="L41" s="2"/>
      <c r="M41" s="2"/>
      <c r="N41" s="2"/>
      <c r="O41" s="2"/>
      <c r="P41" s="2"/>
      <c r="Q41" s="2"/>
      <c r="R41" s="2"/>
      <c r="S41" s="2"/>
      <c r="T41" s="2"/>
      <c r="U41" s="2"/>
    </row>
    <row r="42" spans="1:27" x14ac:dyDescent="0.25">
      <c r="A42" s="4"/>
      <c r="B42" s="54"/>
      <c r="D42" s="27"/>
      <c r="F42" s="3" t="s">
        <v>216</v>
      </c>
      <c r="G42" s="2"/>
      <c r="H42" s="2"/>
      <c r="I42" s="2"/>
      <c r="J42" s="2"/>
      <c r="K42" s="2"/>
      <c r="L42" s="2"/>
      <c r="M42" s="2"/>
      <c r="N42" s="2"/>
      <c r="O42" s="2"/>
      <c r="P42" s="2"/>
      <c r="Q42" s="2"/>
      <c r="R42" s="2"/>
      <c r="S42" s="2"/>
      <c r="T42" s="2"/>
      <c r="U42" s="2"/>
    </row>
    <row r="43" spans="1:27" x14ac:dyDescent="0.25">
      <c r="A43" s="4"/>
      <c r="B43" s="54"/>
      <c r="D43" s="27"/>
      <c r="F43" s="3" t="s">
        <v>20</v>
      </c>
      <c r="G43" s="2"/>
      <c r="H43" s="2"/>
      <c r="I43" s="2"/>
      <c r="J43" s="2"/>
      <c r="K43" s="2"/>
      <c r="L43" s="2"/>
      <c r="M43" s="2"/>
      <c r="N43" s="2"/>
      <c r="O43" s="2"/>
      <c r="P43" s="2"/>
      <c r="Q43" s="2"/>
      <c r="R43" s="2"/>
      <c r="S43" s="2"/>
      <c r="T43" s="2"/>
      <c r="U43" s="2"/>
    </row>
    <row r="44" spans="1:27" x14ac:dyDescent="0.25">
      <c r="A44" s="4"/>
      <c r="B44" s="54"/>
      <c r="D44" s="27"/>
      <c r="E44" s="2" t="s">
        <v>12</v>
      </c>
      <c r="F44" s="3" t="s">
        <v>28</v>
      </c>
      <c r="G44" s="2"/>
      <c r="H44" s="2"/>
      <c r="I44" s="2"/>
      <c r="J44" s="2"/>
      <c r="K44" s="2"/>
      <c r="L44" s="2"/>
      <c r="M44" s="2"/>
      <c r="N44" s="2"/>
      <c r="O44" s="2"/>
      <c r="P44" s="2"/>
      <c r="Q44" s="2"/>
      <c r="R44" s="2"/>
      <c r="S44" s="2"/>
      <c r="T44" s="2"/>
      <c r="U44" s="2"/>
    </row>
    <row r="45" spans="1:27" x14ac:dyDescent="0.25">
      <c r="B45" s="54"/>
      <c r="D45" s="27"/>
      <c r="F45" s="1" t="s">
        <v>29</v>
      </c>
    </row>
    <row r="46" spans="1:27" x14ac:dyDescent="0.25">
      <c r="B46" s="54"/>
    </row>
    <row r="47" spans="1:27" x14ac:dyDescent="0.25">
      <c r="B47" s="54"/>
      <c r="D47" s="1" t="s">
        <v>158</v>
      </c>
    </row>
    <row r="48" spans="1:27" x14ac:dyDescent="0.25">
      <c r="B48" s="54"/>
    </row>
    <row r="49" spans="1:27" x14ac:dyDescent="0.25">
      <c r="A49" s="143">
        <v>3</v>
      </c>
      <c r="B49" s="54" t="s">
        <v>235</v>
      </c>
    </row>
    <row r="50" spans="1:27" x14ac:dyDescent="0.25">
      <c r="B50" s="54"/>
      <c r="C50" s="1" t="s">
        <v>278</v>
      </c>
    </row>
    <row r="51" spans="1:27" x14ac:dyDescent="0.25">
      <c r="B51" s="54"/>
      <c r="E51" s="2" t="s">
        <v>38</v>
      </c>
      <c r="F51" s="10" t="s">
        <v>109</v>
      </c>
    </row>
    <row r="52" spans="1:27" x14ac:dyDescent="0.25">
      <c r="B52" s="54"/>
      <c r="E52" s="2" t="s">
        <v>39</v>
      </c>
      <c r="F52" s="10" t="s">
        <v>110</v>
      </c>
    </row>
    <row r="53" spans="1:27" x14ac:dyDescent="0.25">
      <c r="B53" s="54"/>
      <c r="F53" s="10" t="s">
        <v>111</v>
      </c>
    </row>
    <row r="54" spans="1:27" x14ac:dyDescent="0.25">
      <c r="B54" s="54"/>
    </row>
    <row r="55" spans="1:27" x14ac:dyDescent="0.25">
      <c r="B55" s="54"/>
      <c r="D55" s="12" t="s">
        <v>41</v>
      </c>
      <c r="J55" s="11" t="s">
        <v>40</v>
      </c>
      <c r="K55" s="12"/>
      <c r="L55" s="11" t="s">
        <v>42</v>
      </c>
      <c r="M55" s="12"/>
      <c r="N55" s="11" t="s">
        <v>43</v>
      </c>
      <c r="O55" s="12"/>
      <c r="P55" s="11" t="s">
        <v>44</v>
      </c>
      <c r="Q55" s="12"/>
      <c r="R55" s="11" t="s">
        <v>112</v>
      </c>
      <c r="S55" s="12"/>
      <c r="T55" s="11" t="s">
        <v>113</v>
      </c>
      <c r="U55" s="12"/>
    </row>
    <row r="56" spans="1:27" x14ac:dyDescent="0.25">
      <c r="B56" s="54"/>
      <c r="D56" s="12"/>
      <c r="J56" s="7"/>
    </row>
    <row r="57" spans="1:27" x14ac:dyDescent="0.25">
      <c r="B57" s="54"/>
      <c r="D57" s="1" t="s">
        <v>159</v>
      </c>
      <c r="J57" s="28">
        <f>J104*365+C5</f>
        <v>47205.5</v>
      </c>
      <c r="L57" s="28">
        <f>J57</f>
        <v>47205.5</v>
      </c>
      <c r="N57" s="28">
        <f>L57</f>
        <v>47205.5</v>
      </c>
      <c r="P57" s="28">
        <f>N57</f>
        <v>47205.5</v>
      </c>
      <c r="R57" s="28"/>
      <c r="T57" s="28"/>
    </row>
    <row r="58" spans="1:27" x14ac:dyDescent="0.25">
      <c r="B58" s="54"/>
      <c r="D58" s="1" t="s">
        <v>114</v>
      </c>
      <c r="J58" s="42">
        <v>6701171</v>
      </c>
      <c r="K58" s="21"/>
      <c r="L58" s="42">
        <v>8041400</v>
      </c>
      <c r="M58" s="21"/>
      <c r="N58" s="42">
        <v>10051700</v>
      </c>
      <c r="O58" s="21"/>
      <c r="P58" s="42">
        <v>11391900</v>
      </c>
      <c r="Q58" s="21"/>
      <c r="R58" s="42"/>
      <c r="S58" s="21"/>
      <c r="T58" s="42"/>
      <c r="U58" s="21"/>
      <c r="AA58" s="1">
        <v>1</v>
      </c>
    </row>
    <row r="59" spans="1:27" x14ac:dyDescent="0.25">
      <c r="B59" s="54"/>
      <c r="D59" s="1" t="str">
        <f>IF(SUM(J59,L59,N59,P59)=1,"Probability weighting (must add up to 100%):","Probability weighting-Total error")</f>
        <v>Probability weighting (must add up to 100%):</v>
      </c>
      <c r="J59" s="38">
        <v>0.6</v>
      </c>
      <c r="L59" s="38">
        <v>0.2</v>
      </c>
      <c r="N59" s="38">
        <v>0.15</v>
      </c>
      <c r="P59" s="38">
        <v>0.05</v>
      </c>
      <c r="R59" s="38"/>
      <c r="T59" s="38"/>
    </row>
    <row r="60" spans="1:27" x14ac:dyDescent="0.25">
      <c r="B60" s="54"/>
      <c r="J60" s="7"/>
    </row>
    <row r="61" spans="1:27" x14ac:dyDescent="0.25">
      <c r="B61" s="54"/>
      <c r="D61" s="12" t="s">
        <v>115</v>
      </c>
      <c r="J61" s="22">
        <f>IF(SUM($J$59:$U$59)=1,SUMPRODUCT(J58:U58,J$59:U$59),"")</f>
        <v>7706332.5999999996</v>
      </c>
    </row>
    <row r="62" spans="1:27" x14ac:dyDescent="0.25">
      <c r="B62" s="54"/>
      <c r="J62" s="37"/>
    </row>
    <row r="63" spans="1:27" x14ac:dyDescent="0.25">
      <c r="B63" s="54"/>
      <c r="D63" s="12" t="s">
        <v>116</v>
      </c>
      <c r="J63" s="41"/>
      <c r="L63" s="1" t="s">
        <v>248</v>
      </c>
    </row>
    <row r="64" spans="1:27" x14ac:dyDescent="0.25">
      <c r="B64" s="54"/>
      <c r="D64" s="12"/>
      <c r="J64" s="37"/>
    </row>
    <row r="65" spans="1:28" x14ac:dyDescent="0.25">
      <c r="B65" s="54"/>
      <c r="D65" s="12" t="s">
        <v>279</v>
      </c>
      <c r="J65" s="40">
        <f>IF(MAX($J$61,$J$63)&lt;100000,0,IF($J$63&lt;&gt;"",MIN($J$58:$T$58),$J$61))</f>
        <v>7706332.5999999996</v>
      </c>
      <c r="L65" s="1" t="s">
        <v>251</v>
      </c>
    </row>
    <row r="66" spans="1:28" x14ac:dyDescent="0.25">
      <c r="B66" s="54"/>
    </row>
    <row r="67" spans="1:28" x14ac:dyDescent="0.25">
      <c r="B67" s="54"/>
      <c r="C67" s="1" t="s">
        <v>244</v>
      </c>
    </row>
    <row r="68" spans="1:28" x14ac:dyDescent="0.25">
      <c r="B68" s="54"/>
    </row>
    <row r="69" spans="1:28" x14ac:dyDescent="0.25">
      <c r="A69" s="143">
        <v>4</v>
      </c>
      <c r="B69" s="54" t="s">
        <v>260</v>
      </c>
    </row>
    <row r="70" spans="1:28" x14ac:dyDescent="0.25">
      <c r="B70" s="54"/>
      <c r="C70" s="1" t="s">
        <v>243</v>
      </c>
    </row>
    <row r="71" spans="1:28" x14ac:dyDescent="0.25">
      <c r="B71" s="54"/>
      <c r="D71" s="1" t="s">
        <v>30</v>
      </c>
    </row>
    <row r="72" spans="1:28" x14ac:dyDescent="0.25">
      <c r="B72" s="54"/>
      <c r="D72" s="1" t="s">
        <v>31</v>
      </c>
    </row>
    <row r="73" spans="1:28" x14ac:dyDescent="0.25">
      <c r="B73" s="54"/>
      <c r="D73" s="1" t="s">
        <v>32</v>
      </c>
    </row>
    <row r="74" spans="1:28" x14ac:dyDescent="0.25">
      <c r="B74" s="54"/>
      <c r="D74" s="1" t="s">
        <v>33</v>
      </c>
    </row>
    <row r="75" spans="1:28" x14ac:dyDescent="0.25">
      <c r="B75" s="54"/>
    </row>
    <row r="76" spans="1:28" ht="15.6" customHeight="1" x14ac:dyDescent="0.25">
      <c r="B76" s="54"/>
      <c r="D76" s="1" t="s">
        <v>35</v>
      </c>
      <c r="F76" s="35" t="s">
        <v>37</v>
      </c>
      <c r="H76" s="178" t="str">
        <f>IF(F76="Yes", AB76,IF(F76="No","Continue to Step 5",""))</f>
        <v>Continue to Step 5</v>
      </c>
      <c r="I76" s="178"/>
      <c r="J76" s="178"/>
      <c r="K76" s="178"/>
      <c r="L76" s="178"/>
      <c r="M76" s="178"/>
      <c r="N76" s="178"/>
      <c r="O76" s="178"/>
      <c r="P76" s="178"/>
      <c r="Q76" s="178"/>
      <c r="R76" s="178"/>
      <c r="S76" s="178"/>
      <c r="T76" s="178"/>
      <c r="U76" s="178"/>
      <c r="AA76" s="1" t="s">
        <v>36</v>
      </c>
      <c r="AB76" s="1" t="s">
        <v>263</v>
      </c>
    </row>
    <row r="77" spans="1:28" ht="26.25" customHeight="1" x14ac:dyDescent="0.25">
      <c r="B77" s="54"/>
      <c r="H77" s="178"/>
      <c r="I77" s="178"/>
      <c r="J77" s="178"/>
      <c r="K77" s="178"/>
      <c r="L77" s="178"/>
      <c r="M77" s="178"/>
      <c r="N77" s="178"/>
      <c r="O77" s="178"/>
      <c r="P77" s="178"/>
      <c r="Q77" s="178"/>
      <c r="R77" s="178"/>
      <c r="S77" s="178"/>
      <c r="T77" s="178"/>
      <c r="U77" s="178"/>
      <c r="AA77" s="1" t="s">
        <v>37</v>
      </c>
    </row>
    <row r="78" spans="1:28" x14ac:dyDescent="0.25">
      <c r="A78" s="143">
        <v>5</v>
      </c>
      <c r="B78" s="54" t="s">
        <v>236</v>
      </c>
      <c r="H78" s="1"/>
    </row>
    <row r="79" spans="1:28" x14ac:dyDescent="0.25">
      <c r="B79" s="54"/>
      <c r="C79" s="2" t="s">
        <v>239</v>
      </c>
      <c r="D79" s="1" t="s">
        <v>237</v>
      </c>
    </row>
    <row r="80" spans="1:28" x14ac:dyDescent="0.25">
      <c r="B80" s="54"/>
      <c r="C80" s="2" t="s">
        <v>240</v>
      </c>
      <c r="D80" s="1" t="s">
        <v>238</v>
      </c>
    </row>
    <row r="81" spans="2:36" x14ac:dyDescent="0.25">
      <c r="B81" s="54"/>
      <c r="C81" s="2" t="s">
        <v>241</v>
      </c>
      <c r="D81" s="1" t="s">
        <v>242</v>
      </c>
      <c r="F81" s="10"/>
    </row>
    <row r="82" spans="2:36" x14ac:dyDescent="0.25">
      <c r="B82" s="54"/>
      <c r="C82" s="2"/>
      <c r="F82" s="10"/>
    </row>
    <row r="83" spans="2:36" x14ac:dyDescent="0.25">
      <c r="B83" s="54"/>
      <c r="D83" s="1" t="s">
        <v>280</v>
      </c>
      <c r="M83" s="2" t="s">
        <v>232</v>
      </c>
      <c r="N83" s="35" t="s">
        <v>37</v>
      </c>
      <c r="P83" s="1" t="str">
        <f>IF($N$83="Yes","Only Journal Entry-ARO is needed","Both Journal Entry ARO and Deferred outflow resources are required")</f>
        <v>Both Journal Entry ARO and Deferred outflow resources are required</v>
      </c>
    </row>
    <row r="84" spans="2:36" x14ac:dyDescent="0.25">
      <c r="B84" s="54"/>
    </row>
    <row r="85" spans="2:36" x14ac:dyDescent="0.25">
      <c r="B85" s="54"/>
      <c r="D85" s="12" t="s">
        <v>63</v>
      </c>
      <c r="E85" s="13"/>
      <c r="F85" s="12"/>
      <c r="G85" s="12"/>
      <c r="I85" s="12"/>
      <c r="J85" s="12"/>
      <c r="K85" s="12"/>
      <c r="L85" s="12"/>
      <c r="M85" s="12"/>
      <c r="N85" s="12"/>
      <c r="O85" s="12"/>
      <c r="P85" s="12"/>
    </row>
    <row r="86" spans="2:36" x14ac:dyDescent="0.25">
      <c r="B86" s="54"/>
      <c r="D86" s="168" t="s">
        <v>208</v>
      </c>
      <c r="E86" s="13"/>
      <c r="G86" s="12"/>
      <c r="H86" s="12" t="s">
        <v>160</v>
      </c>
      <c r="I86" s="12"/>
      <c r="K86" s="12"/>
      <c r="L86" s="12"/>
      <c r="M86" s="12"/>
      <c r="N86" s="12"/>
      <c r="O86" s="12"/>
      <c r="P86" s="12"/>
      <c r="R86" s="13" t="s">
        <v>48</v>
      </c>
      <c r="T86" s="7"/>
      <c r="U86" s="7"/>
      <c r="AA86" s="7" t="str">
        <f>H112</f>
        <v>Financial Statement Reporting Line</v>
      </c>
      <c r="AC86" s="7"/>
      <c r="AE86" s="1" t="s">
        <v>47</v>
      </c>
      <c r="AJ86" s="1" t="s">
        <v>102</v>
      </c>
    </row>
    <row r="87" spans="2:36" x14ac:dyDescent="0.25">
      <c r="B87" s="54"/>
      <c r="D87" s="169">
        <v>43646</v>
      </c>
      <c r="E87" s="13"/>
      <c r="F87" s="16" t="s">
        <v>45</v>
      </c>
      <c r="G87" s="12"/>
      <c r="H87" s="1" t="str">
        <f>IF($N$83="Yes",$AA$93,$AA$87)</f>
        <v>Deferred Outflows of Resources - ARO</v>
      </c>
      <c r="K87" s="14"/>
      <c r="L87" s="36"/>
      <c r="N87" s="12"/>
      <c r="O87" s="12"/>
      <c r="P87" s="12"/>
      <c r="R87" s="15">
        <f>J65</f>
        <v>7706332.5999999996</v>
      </c>
      <c r="AA87" s="1" t="s">
        <v>213</v>
      </c>
      <c r="AC87" s="7"/>
      <c r="AE87" s="1" t="s">
        <v>82</v>
      </c>
      <c r="AJ87" s="1" t="s">
        <v>100</v>
      </c>
    </row>
    <row r="88" spans="2:36" x14ac:dyDescent="0.25">
      <c r="B88" s="54"/>
      <c r="D88" s="169">
        <f>D87</f>
        <v>43646</v>
      </c>
      <c r="E88" s="13"/>
      <c r="F88" s="16" t="s">
        <v>46</v>
      </c>
      <c r="G88" s="12"/>
      <c r="H88" s="1" t="str">
        <f>AA88</f>
        <v>Noncurrent Liabilities-ARO</v>
      </c>
      <c r="L88" s="9"/>
      <c r="N88" s="12"/>
      <c r="O88" s="12"/>
      <c r="P88" s="12"/>
      <c r="R88" s="15">
        <f>R87</f>
        <v>7706332.5999999996</v>
      </c>
      <c r="AA88" s="1" t="s">
        <v>84</v>
      </c>
      <c r="AB88" s="12"/>
      <c r="AC88" s="7"/>
      <c r="AD88" s="12"/>
      <c r="AE88" s="1" t="s">
        <v>81</v>
      </c>
      <c r="AJ88" s="1" t="s">
        <v>101</v>
      </c>
    </row>
    <row r="89" spans="2:36" x14ac:dyDescent="0.25">
      <c r="B89" s="54"/>
      <c r="D89" s="169">
        <f>D88</f>
        <v>43646</v>
      </c>
      <c r="E89" s="13"/>
      <c r="F89" s="16" t="s">
        <v>46</v>
      </c>
      <c r="G89" s="12"/>
      <c r="H89" s="1" t="str">
        <f>H268&amp;"*"</f>
        <v>Current Liabilities-ARO*</v>
      </c>
      <c r="L89" s="9"/>
      <c r="N89" s="12"/>
      <c r="O89" s="12"/>
      <c r="P89" s="12"/>
      <c r="R89" s="15"/>
      <c r="AB89" s="12"/>
      <c r="AC89" s="7"/>
      <c r="AD89" s="12"/>
    </row>
    <row r="90" spans="2:36" x14ac:dyDescent="0.25">
      <c r="B90" s="54"/>
      <c r="E90" s="13"/>
      <c r="F90" s="16"/>
      <c r="G90" s="12"/>
      <c r="H90" s="1"/>
      <c r="L90" s="9"/>
      <c r="N90" s="12"/>
      <c r="O90" s="12"/>
      <c r="P90" s="12"/>
      <c r="R90" s="15"/>
      <c r="AB90" s="12"/>
      <c r="AC90" s="7"/>
      <c r="AD90" s="12"/>
    </row>
    <row r="91" spans="2:36" x14ac:dyDescent="0.25">
      <c r="B91" s="54"/>
      <c r="D91" s="12"/>
      <c r="E91" s="13"/>
      <c r="F91" s="120" t="s">
        <v>169</v>
      </c>
      <c r="G91" s="12"/>
      <c r="J91" s="7"/>
      <c r="K91" s="7"/>
      <c r="L91" s="7"/>
      <c r="M91" s="7"/>
      <c r="N91" s="7"/>
      <c r="O91" s="7"/>
      <c r="P91" s="7"/>
      <c r="R91" s="15"/>
      <c r="AA91" s="1" t="s">
        <v>83</v>
      </c>
      <c r="AC91" s="7"/>
      <c r="AE91" s="1" t="s">
        <v>47</v>
      </c>
      <c r="AJ91" s="1" t="s">
        <v>103</v>
      </c>
    </row>
    <row r="92" spans="2:36" x14ac:dyDescent="0.25">
      <c r="B92" s="54"/>
      <c r="D92" s="12"/>
      <c r="E92" s="13"/>
      <c r="F92" s="16"/>
      <c r="G92" s="12"/>
      <c r="H92" s="1"/>
      <c r="J92" s="7"/>
      <c r="K92" s="7"/>
      <c r="L92" s="7"/>
      <c r="M92" s="7"/>
      <c r="N92" s="7"/>
      <c r="O92" s="7"/>
      <c r="P92" s="7"/>
      <c r="R92" s="15"/>
      <c r="AC92" s="7"/>
    </row>
    <row r="93" spans="2:36" x14ac:dyDescent="0.25">
      <c r="B93" s="54"/>
      <c r="D93" s="12" t="s">
        <v>64</v>
      </c>
      <c r="AA93" s="1" t="s">
        <v>104</v>
      </c>
      <c r="AE93" s="1" t="s">
        <v>85</v>
      </c>
      <c r="AJ93" s="1" t="s">
        <v>105</v>
      </c>
    </row>
    <row r="94" spans="2:36" x14ac:dyDescent="0.25">
      <c r="B94" s="54"/>
      <c r="D94" s="1" t="s">
        <v>281</v>
      </c>
      <c r="AA94" s="1" t="s">
        <v>104</v>
      </c>
      <c r="AE94" s="1" t="str">
        <f>"Amortization of "&amp;LOWER(AE87)</f>
        <v>Amortization of deferred outflows from asset retirement obligations</v>
      </c>
      <c r="AJ94" s="1" t="s">
        <v>105</v>
      </c>
    </row>
    <row r="95" spans="2:36" x14ac:dyDescent="0.25">
      <c r="B95" s="54"/>
      <c r="D95" s="1" t="s">
        <v>194</v>
      </c>
    </row>
    <row r="96" spans="2:36" x14ac:dyDescent="0.25">
      <c r="B96" s="54"/>
      <c r="D96" s="2" t="s">
        <v>117</v>
      </c>
      <c r="E96" s="2" t="s">
        <v>38</v>
      </c>
      <c r="F96" s="1" t="s">
        <v>57</v>
      </c>
    </row>
    <row r="97" spans="2:28" x14ac:dyDescent="0.25">
      <c r="B97" s="54"/>
      <c r="D97" s="2"/>
      <c r="F97" s="1" t="s">
        <v>56</v>
      </c>
    </row>
    <row r="98" spans="2:28" x14ac:dyDescent="0.25">
      <c r="B98" s="54"/>
      <c r="D98" s="2" t="s">
        <v>117</v>
      </c>
      <c r="E98" s="2" t="s">
        <v>39</v>
      </c>
      <c r="F98" s="1" t="s">
        <v>58</v>
      </c>
    </row>
    <row r="99" spans="2:28" x14ac:dyDescent="0.25">
      <c r="B99" s="54"/>
      <c r="F99" s="1" t="s">
        <v>59</v>
      </c>
    </row>
    <row r="100" spans="2:28" x14ac:dyDescent="0.25">
      <c r="B100" s="54"/>
      <c r="F100" s="1" t="s">
        <v>60</v>
      </c>
    </row>
    <row r="101" spans="2:28" x14ac:dyDescent="0.25">
      <c r="B101" s="54"/>
    </row>
    <row r="102" spans="2:28" x14ac:dyDescent="0.25">
      <c r="B102" s="54"/>
      <c r="F102" s="1" t="s">
        <v>118</v>
      </c>
      <c r="J102" s="44" t="s">
        <v>119</v>
      </c>
      <c r="AA102" s="2" t="s">
        <v>119</v>
      </c>
      <c r="AB102" s="2" t="s">
        <v>120</v>
      </c>
    </row>
    <row r="103" spans="2:28" x14ac:dyDescent="0.25">
      <c r="B103" s="54"/>
      <c r="AA103" s="2"/>
      <c r="AB103" s="2"/>
    </row>
    <row r="104" spans="2:28" x14ac:dyDescent="0.25">
      <c r="B104" s="54"/>
      <c r="D104" s="1" t="str">
        <f>IF(J102=$AA$102,"Estimated useful life (year):",IF($J$102=$AB$102,"Remaining estimated useful life (year):","Pick one scenario above"))</f>
        <v>Estimated useful life (year):</v>
      </c>
      <c r="H104" s="1"/>
      <c r="J104" s="45">
        <v>10.5</v>
      </c>
      <c r="AB104" s="2"/>
    </row>
    <row r="105" spans="2:28" x14ac:dyDescent="0.25">
      <c r="B105" s="54"/>
      <c r="D105" s="1" t="s">
        <v>170</v>
      </c>
      <c r="H105" s="1"/>
      <c r="J105" s="39">
        <f>C5</f>
        <v>43373</v>
      </c>
    </row>
    <row r="106" spans="2:28" x14ac:dyDescent="0.25">
      <c r="B106" s="54"/>
      <c r="D106" s="1" t="s">
        <v>228</v>
      </c>
      <c r="J106" s="43">
        <v>43646</v>
      </c>
    </row>
    <row r="107" spans="2:28" x14ac:dyDescent="0.25">
      <c r="B107" s="54"/>
    </row>
    <row r="108" spans="2:28" x14ac:dyDescent="0.25">
      <c r="B108" s="54"/>
      <c r="D108" s="1" t="s">
        <v>99</v>
      </c>
      <c r="H108" s="1"/>
      <c r="J108" s="23">
        <f>MIN(YEARFRAC(J105,J106,3),1)*J109</f>
        <v>548944.24</v>
      </c>
    </row>
    <row r="109" spans="2:28" x14ac:dyDescent="0.25">
      <c r="B109" s="54"/>
      <c r="D109" s="1" t="s">
        <v>270</v>
      </c>
      <c r="H109" s="1"/>
      <c r="J109" s="23">
        <f>$J$61/($J$104)</f>
        <v>733936.43809523806</v>
      </c>
    </row>
    <row r="110" spans="2:28" x14ac:dyDescent="0.25">
      <c r="B110" s="54"/>
    </row>
    <row r="111" spans="2:28" x14ac:dyDescent="0.25">
      <c r="B111" s="54"/>
      <c r="D111" s="1" t="s">
        <v>121</v>
      </c>
    </row>
    <row r="112" spans="2:28" x14ac:dyDescent="0.25">
      <c r="B112" s="54"/>
      <c r="D112" s="168" t="str">
        <f>$D$86</f>
        <v>Date</v>
      </c>
      <c r="H112" s="11" t="str">
        <f>H86</f>
        <v>Financial Statement Reporting Line</v>
      </c>
      <c r="L112" s="12"/>
      <c r="M112" s="12"/>
      <c r="N112" s="13" t="str">
        <f>R$86</f>
        <v>Amount</v>
      </c>
      <c r="O112" s="12"/>
      <c r="P112" s="12"/>
      <c r="Q112" s="12"/>
    </row>
    <row r="113" spans="1:22" x14ac:dyDescent="0.25">
      <c r="B113" s="54"/>
      <c r="D113" s="169">
        <f>J106</f>
        <v>43646</v>
      </c>
      <c r="F113" s="12" t="s">
        <v>45</v>
      </c>
      <c r="H113" s="7" t="str">
        <f>$AA$94</f>
        <v>Other Non-Operating Expenses</v>
      </c>
      <c r="N113" s="20">
        <f>J108</f>
        <v>548944.24</v>
      </c>
      <c r="O113" s="12"/>
      <c r="P113" s="12"/>
      <c r="Q113" s="12"/>
    </row>
    <row r="114" spans="1:22" x14ac:dyDescent="0.25">
      <c r="B114" s="54"/>
      <c r="D114" s="169">
        <f>D113</f>
        <v>43646</v>
      </c>
      <c r="F114" s="16" t="s">
        <v>46</v>
      </c>
      <c r="H114" s="7" t="str">
        <f>$AA$87</f>
        <v>Deferred Outflows of Resources - ARO</v>
      </c>
      <c r="N114" s="20">
        <f>N113</f>
        <v>548944.24</v>
      </c>
      <c r="O114" s="12"/>
      <c r="P114" s="12"/>
      <c r="Q114" s="12"/>
    </row>
    <row r="115" spans="1:22" x14ac:dyDescent="0.25">
      <c r="B115" s="54"/>
    </row>
    <row r="116" spans="1:22" x14ac:dyDescent="0.25">
      <c r="A116" s="143">
        <v>6</v>
      </c>
      <c r="B116" s="54" t="s">
        <v>255</v>
      </c>
    </row>
    <row r="117" spans="1:22" x14ac:dyDescent="0.25">
      <c r="B117" s="54"/>
      <c r="C117" s="2" t="s">
        <v>38</v>
      </c>
      <c r="D117" s="1" t="s">
        <v>282</v>
      </c>
    </row>
    <row r="118" spans="1:22" x14ac:dyDescent="0.25">
      <c r="B118" s="54"/>
      <c r="D118" s="9" t="s">
        <v>49</v>
      </c>
    </row>
    <row r="119" spans="1:22" x14ac:dyDescent="0.25">
      <c r="B119" s="54"/>
      <c r="D119" s="9"/>
    </row>
    <row r="120" spans="1:22" x14ac:dyDescent="0.25">
      <c r="B120" s="54"/>
      <c r="D120" s="9" t="s">
        <v>122</v>
      </c>
      <c r="J120" s="46">
        <v>0.03</v>
      </c>
      <c r="Q120" s="2" t="s">
        <v>234</v>
      </c>
      <c r="R120" s="170" t="s">
        <v>227</v>
      </c>
    </row>
    <row r="121" spans="1:22" x14ac:dyDescent="0.25">
      <c r="B121" s="54"/>
      <c r="D121" s="1" t="str">
        <f>D106</f>
        <v>Fiscal year end date of the current reporting period:</v>
      </c>
      <c r="E121" s="60"/>
      <c r="F121" s="61"/>
      <c r="J121" s="47">
        <v>44012</v>
      </c>
    </row>
    <row r="122" spans="1:22" x14ac:dyDescent="0.25">
      <c r="B122" s="54"/>
      <c r="D122" s="9" t="s">
        <v>124</v>
      </c>
      <c r="J122" s="48">
        <f>$J$65*J120</f>
        <v>231189.97799999997</v>
      </c>
      <c r="K122" s="1" t="s">
        <v>161</v>
      </c>
    </row>
    <row r="123" spans="1:22" x14ac:dyDescent="0.25">
      <c r="B123" s="54"/>
      <c r="D123" s="9"/>
    </row>
    <row r="124" spans="1:22" ht="12.75" customHeight="1" x14ac:dyDescent="0.25">
      <c r="B124" s="54"/>
      <c r="C124" s="2" t="s">
        <v>39</v>
      </c>
      <c r="D124" s="178" t="s">
        <v>283</v>
      </c>
      <c r="E124" s="178"/>
      <c r="F124" s="178"/>
      <c r="G124" s="178"/>
      <c r="H124" s="178"/>
      <c r="I124" s="178"/>
      <c r="J124" s="178"/>
      <c r="K124" s="178"/>
      <c r="L124" s="178"/>
      <c r="M124" s="178"/>
      <c r="N124" s="178"/>
      <c r="O124" s="178"/>
      <c r="P124" s="178"/>
      <c r="Q124" s="178"/>
      <c r="R124" s="178"/>
      <c r="S124" s="178"/>
      <c r="T124" s="178"/>
      <c r="U124" s="178"/>
      <c r="V124" s="178"/>
    </row>
    <row r="125" spans="1:22" ht="12.75" customHeight="1" x14ac:dyDescent="0.25">
      <c r="B125" s="54"/>
      <c r="D125" s="178"/>
      <c r="E125" s="178"/>
      <c r="F125" s="178"/>
      <c r="G125" s="178"/>
      <c r="H125" s="178"/>
      <c r="I125" s="178"/>
      <c r="J125" s="178"/>
      <c r="K125" s="178"/>
      <c r="L125" s="178"/>
      <c r="M125" s="178"/>
      <c r="N125" s="178"/>
      <c r="O125" s="178"/>
      <c r="P125" s="178"/>
      <c r="Q125" s="178"/>
      <c r="R125" s="178"/>
      <c r="S125" s="178"/>
      <c r="T125" s="178"/>
      <c r="U125" s="178"/>
      <c r="V125" s="178"/>
    </row>
    <row r="126" spans="1:22" x14ac:dyDescent="0.25">
      <c r="B126" s="54"/>
      <c r="D126" s="9" t="s">
        <v>50</v>
      </c>
    </row>
    <row r="127" spans="1:22" x14ac:dyDescent="0.25">
      <c r="B127" s="54"/>
      <c r="E127" s="2" t="s">
        <v>10</v>
      </c>
      <c r="F127" s="9" t="s">
        <v>51</v>
      </c>
    </row>
    <row r="128" spans="1:22" x14ac:dyDescent="0.25">
      <c r="B128" s="54"/>
      <c r="E128" s="2" t="s">
        <v>11</v>
      </c>
      <c r="F128" s="9" t="s">
        <v>52</v>
      </c>
    </row>
    <row r="129" spans="2:22" x14ac:dyDescent="0.25">
      <c r="B129" s="54"/>
      <c r="E129" s="2" t="s">
        <v>12</v>
      </c>
      <c r="F129" s="9" t="s">
        <v>53</v>
      </c>
    </row>
    <row r="130" spans="2:22" x14ac:dyDescent="0.25">
      <c r="B130" s="54"/>
      <c r="E130" s="2" t="s">
        <v>55</v>
      </c>
      <c r="F130" s="9" t="s">
        <v>54</v>
      </c>
    </row>
    <row r="131" spans="2:22" x14ac:dyDescent="0.25">
      <c r="B131" s="54"/>
      <c r="D131" s="1" t="s">
        <v>123</v>
      </c>
      <c r="F131" s="9"/>
    </row>
    <row r="132" spans="2:22" x14ac:dyDescent="0.25">
      <c r="B132" s="54"/>
      <c r="D132" s="171"/>
      <c r="E132" s="172"/>
      <c r="F132" s="172"/>
      <c r="G132" s="172"/>
      <c r="H132" s="172"/>
      <c r="I132" s="172"/>
      <c r="J132" s="172"/>
      <c r="K132" s="172"/>
      <c r="L132" s="172"/>
      <c r="M132" s="172"/>
      <c r="N132" s="172"/>
      <c r="O132" s="172"/>
      <c r="P132" s="172"/>
      <c r="Q132" s="172"/>
      <c r="R132" s="172"/>
      <c r="S132" s="172"/>
      <c r="T132" s="172"/>
      <c r="U132" s="172"/>
      <c r="V132" s="173"/>
    </row>
    <row r="133" spans="2:22" x14ac:dyDescent="0.25">
      <c r="B133" s="54"/>
      <c r="D133" s="177"/>
      <c r="E133" s="178"/>
      <c r="F133" s="178"/>
      <c r="G133" s="178"/>
      <c r="H133" s="178"/>
      <c r="I133" s="178"/>
      <c r="J133" s="178"/>
      <c r="K133" s="178"/>
      <c r="L133" s="178"/>
      <c r="M133" s="178"/>
      <c r="N133" s="178"/>
      <c r="O133" s="178"/>
      <c r="P133" s="178"/>
      <c r="Q133" s="178"/>
      <c r="R133" s="178"/>
      <c r="S133" s="178"/>
      <c r="T133" s="178"/>
      <c r="U133" s="178"/>
      <c r="V133" s="179"/>
    </row>
    <row r="134" spans="2:22" x14ac:dyDescent="0.25">
      <c r="B134" s="54"/>
      <c r="D134" s="174"/>
      <c r="E134" s="175"/>
      <c r="F134" s="175"/>
      <c r="G134" s="175"/>
      <c r="H134" s="175"/>
      <c r="I134" s="175"/>
      <c r="J134" s="175"/>
      <c r="K134" s="175"/>
      <c r="L134" s="175"/>
      <c r="M134" s="175"/>
      <c r="N134" s="175"/>
      <c r="O134" s="175"/>
      <c r="P134" s="175"/>
      <c r="Q134" s="175"/>
      <c r="R134" s="175"/>
      <c r="S134" s="175"/>
      <c r="T134" s="175"/>
      <c r="U134" s="175"/>
      <c r="V134" s="176"/>
    </row>
    <row r="135" spans="2:22" x14ac:dyDescent="0.25">
      <c r="B135" s="54"/>
      <c r="D135" s="12"/>
    </row>
    <row r="136" spans="2:22" x14ac:dyDescent="0.25">
      <c r="B136" s="54"/>
      <c r="D136" s="1" t="s">
        <v>229</v>
      </c>
      <c r="J136" s="33">
        <v>50000</v>
      </c>
      <c r="K136" s="1" t="s">
        <v>269</v>
      </c>
    </row>
    <row r="137" spans="2:22" x14ac:dyDescent="0.25">
      <c r="B137" s="54"/>
      <c r="D137" s="12" t="s">
        <v>125</v>
      </c>
      <c r="J137" s="49">
        <f>J122+J136</f>
        <v>281189.978</v>
      </c>
      <c r="K137" s="1" t="s">
        <v>296</v>
      </c>
    </row>
    <row r="138" spans="2:22" x14ac:dyDescent="0.25">
      <c r="B138" s="54"/>
      <c r="D138" s="12" t="s">
        <v>126</v>
      </c>
      <c r="J138" s="49">
        <f>J137+J65</f>
        <v>7987522.5779999997</v>
      </c>
      <c r="K138" s="1" t="s">
        <v>258</v>
      </c>
    </row>
    <row r="139" spans="2:22" x14ac:dyDescent="0.25">
      <c r="B139" s="54"/>
    </row>
    <row r="140" spans="2:22" x14ac:dyDescent="0.25">
      <c r="B140" s="54"/>
      <c r="D140" s="1" t="s">
        <v>284</v>
      </c>
    </row>
    <row r="141" spans="2:22" x14ac:dyDescent="0.25">
      <c r="B141" s="54"/>
      <c r="D141" s="13" t="s">
        <v>65</v>
      </c>
      <c r="E141" s="1" t="s">
        <v>130</v>
      </c>
      <c r="F141" s="1" t="s">
        <v>62</v>
      </c>
    </row>
    <row r="142" spans="2:22" x14ac:dyDescent="0.25">
      <c r="B142" s="54"/>
      <c r="E142" s="12" t="s">
        <v>66</v>
      </c>
    </row>
    <row r="143" spans="2:22" x14ac:dyDescent="0.25">
      <c r="B143" s="54"/>
      <c r="D143" s="168" t="str">
        <f>$D$86</f>
        <v>Date</v>
      </c>
      <c r="H143" s="11" t="str">
        <f>H112</f>
        <v>Financial Statement Reporting Line</v>
      </c>
      <c r="L143" s="12"/>
      <c r="M143" s="12"/>
      <c r="N143" s="13" t="str">
        <f>R$86</f>
        <v>Amount</v>
      </c>
      <c r="O143" s="12"/>
      <c r="P143" s="12"/>
      <c r="Q143" s="12"/>
    </row>
    <row r="144" spans="2:22" x14ac:dyDescent="0.25">
      <c r="B144" s="54"/>
      <c r="D144" s="169">
        <f>J121</f>
        <v>44012</v>
      </c>
      <c r="F144" s="12" t="s">
        <v>45</v>
      </c>
      <c r="H144" s="7" t="str">
        <f>IF($J$137&gt;=0,H87,H88)</f>
        <v>Deferred Outflows of Resources - ARO</v>
      </c>
      <c r="N144" s="20">
        <f>ABS(J137)</f>
        <v>281189.978</v>
      </c>
    </row>
    <row r="145" spans="2:17" x14ac:dyDescent="0.25">
      <c r="B145" s="54"/>
      <c r="D145" s="169">
        <f>D144</f>
        <v>44012</v>
      </c>
      <c r="F145" s="16" t="s">
        <v>46</v>
      </c>
      <c r="H145" s="7" t="str">
        <f>IF($J$137&lt;0,H87,H88)</f>
        <v>Noncurrent Liabilities-ARO</v>
      </c>
      <c r="N145" s="20">
        <f>N144</f>
        <v>281189.978</v>
      </c>
      <c r="O145" s="12"/>
      <c r="P145" s="12"/>
    </row>
    <row r="146" spans="2:17" x14ac:dyDescent="0.25">
      <c r="B146" s="54"/>
    </row>
    <row r="147" spans="2:17" x14ac:dyDescent="0.25">
      <c r="B147" s="54"/>
      <c r="E147" s="12" t="s">
        <v>64</v>
      </c>
    </row>
    <row r="148" spans="2:17" x14ac:dyDescent="0.25">
      <c r="B148" s="54"/>
    </row>
    <row r="149" spans="2:17" x14ac:dyDescent="0.25">
      <c r="B149" s="54"/>
      <c r="F149" s="1" t="s">
        <v>67</v>
      </c>
      <c r="J149" s="144">
        <f>J104-ROUND(MIN(YEARFRAC(J105,J106,3),1),2)</f>
        <v>9.75</v>
      </c>
      <c r="K149" s="1" t="s">
        <v>259</v>
      </c>
    </row>
    <row r="150" spans="2:17" x14ac:dyDescent="0.25">
      <c r="B150" s="54"/>
    </row>
    <row r="151" spans="2:17" x14ac:dyDescent="0.25">
      <c r="B151" s="54"/>
      <c r="F151" s="1" t="s">
        <v>172</v>
      </c>
      <c r="J151" s="23">
        <f>J137/(J149)</f>
        <v>28839.997743589745</v>
      </c>
    </row>
    <row r="152" spans="2:17" x14ac:dyDescent="0.25">
      <c r="B152" s="54"/>
      <c r="F152" s="1" t="s">
        <v>196</v>
      </c>
      <c r="J152" s="25">
        <f>J109+J151</f>
        <v>762776.43583882786</v>
      </c>
      <c r="K152" s="1" t="s">
        <v>197</v>
      </c>
    </row>
    <row r="153" spans="2:17" x14ac:dyDescent="0.25">
      <c r="B153" s="54"/>
    </row>
    <row r="154" spans="2:17" x14ac:dyDescent="0.25">
      <c r="B154" s="54"/>
      <c r="F154" s="1" t="s">
        <v>98</v>
      </c>
    </row>
    <row r="155" spans="2:17" x14ac:dyDescent="0.25">
      <c r="B155" s="54"/>
      <c r="D155" s="168" t="str">
        <f>$D$86</f>
        <v>Date</v>
      </c>
      <c r="H155" s="12" t="str">
        <f>H$86</f>
        <v>Financial Statement Reporting Line</v>
      </c>
      <c r="L155" s="12"/>
      <c r="M155" s="12"/>
      <c r="N155" s="13" t="str">
        <f>R$86</f>
        <v>Amount</v>
      </c>
      <c r="O155" s="12"/>
      <c r="P155" s="12"/>
      <c r="Q155" s="12"/>
    </row>
    <row r="156" spans="2:17" x14ac:dyDescent="0.25">
      <c r="B156" s="54"/>
      <c r="D156" s="169">
        <v>44012</v>
      </c>
      <c r="F156" s="12" t="s">
        <v>45</v>
      </c>
      <c r="H156" s="7" t="str">
        <f>H113</f>
        <v>Other Non-Operating Expenses</v>
      </c>
      <c r="N156" s="20">
        <f>J152</f>
        <v>762776.43583882786</v>
      </c>
      <c r="O156" s="12"/>
      <c r="P156" s="12"/>
    </row>
    <row r="157" spans="2:17" x14ac:dyDescent="0.25">
      <c r="B157" s="54"/>
      <c r="D157" s="169">
        <f>D156</f>
        <v>44012</v>
      </c>
      <c r="F157" s="16" t="s">
        <v>46</v>
      </c>
      <c r="H157" s="7" t="str">
        <f>H114</f>
        <v>Deferred Outflows of Resources - ARO</v>
      </c>
      <c r="N157" s="20">
        <f>N156</f>
        <v>762776.43583882786</v>
      </c>
      <c r="O157" s="12"/>
      <c r="P157" s="12"/>
    </row>
    <row r="158" spans="2:17" x14ac:dyDescent="0.25">
      <c r="B158" s="54"/>
    </row>
    <row r="159" spans="2:17" x14ac:dyDescent="0.25">
      <c r="B159" s="54"/>
      <c r="D159" s="13" t="s">
        <v>68</v>
      </c>
      <c r="F159" s="1" t="s">
        <v>61</v>
      </c>
    </row>
    <row r="160" spans="2:17" x14ac:dyDescent="0.25">
      <c r="B160" s="54"/>
      <c r="F160" s="1" t="s">
        <v>252</v>
      </c>
    </row>
    <row r="161" spans="1:16" x14ac:dyDescent="0.25">
      <c r="B161" s="54"/>
    </row>
    <row r="162" spans="1:16" outlineLevel="1" x14ac:dyDescent="0.25">
      <c r="C162" s="1" t="s">
        <v>254</v>
      </c>
      <c r="F162" s="16"/>
      <c r="G162" s="2"/>
      <c r="H162" s="1"/>
      <c r="J162" s="7"/>
    </row>
    <row r="163" spans="1:16" outlineLevel="1" x14ac:dyDescent="0.25">
      <c r="C163" s="12" t="s">
        <v>253</v>
      </c>
      <c r="F163" s="16"/>
      <c r="G163" s="2"/>
      <c r="H163" s="1"/>
      <c r="J163" s="7"/>
    </row>
    <row r="164" spans="1:16" outlineLevel="1" x14ac:dyDescent="0.25">
      <c r="C164" s="12"/>
      <c r="D164" s="168" t="str">
        <f>$D$86</f>
        <v>Date</v>
      </c>
      <c r="G164" s="2"/>
      <c r="H164" s="12" t="s">
        <v>83</v>
      </c>
      <c r="I164" s="12"/>
      <c r="K164" s="12"/>
      <c r="L164" s="12"/>
      <c r="N164" s="13" t="s">
        <v>48</v>
      </c>
    </row>
    <row r="165" spans="1:16" outlineLevel="1" x14ac:dyDescent="0.25">
      <c r="C165" s="12"/>
      <c r="D165" s="169">
        <f>'Asset #1-Tracking'!I26</f>
        <v>47299</v>
      </c>
      <c r="F165" s="12" t="s">
        <v>45</v>
      </c>
      <c r="G165" s="2"/>
      <c r="H165" s="1" t="str">
        <f>H267</f>
        <v>Noncurrent Liabilities-ARO</v>
      </c>
      <c r="J165" s="7"/>
      <c r="N165" s="33"/>
    </row>
    <row r="166" spans="1:16" outlineLevel="1" x14ac:dyDescent="0.25">
      <c r="D166" s="169">
        <f>D165</f>
        <v>47299</v>
      </c>
      <c r="F166" s="16" t="s">
        <v>46</v>
      </c>
      <c r="G166" s="2"/>
      <c r="H166" s="1" t="str">
        <f>H268</f>
        <v>Current Liabilities-ARO</v>
      </c>
      <c r="J166" s="7"/>
      <c r="N166" s="33">
        <f>N165</f>
        <v>0</v>
      </c>
    </row>
    <row r="167" spans="1:16" x14ac:dyDescent="0.25">
      <c r="B167" s="54"/>
      <c r="D167" s="12"/>
    </row>
    <row r="168" spans="1:16" x14ac:dyDescent="0.25">
      <c r="A168" s="143">
        <v>7</v>
      </c>
      <c r="B168" s="32" t="s">
        <v>256</v>
      </c>
    </row>
    <row r="169" spans="1:16" x14ac:dyDescent="0.25">
      <c r="B169" s="54"/>
      <c r="C169" s="9" t="s">
        <v>285</v>
      </c>
    </row>
    <row r="170" spans="1:16" x14ac:dyDescent="0.25">
      <c r="B170" s="54"/>
      <c r="C170" s="1" t="s">
        <v>286</v>
      </c>
    </row>
    <row r="171" spans="1:16" x14ac:dyDescent="0.25">
      <c r="B171" s="54"/>
      <c r="D171" s="12" t="s">
        <v>97</v>
      </c>
      <c r="E171" s="1"/>
    </row>
    <row r="172" spans="1:16" x14ac:dyDescent="0.25">
      <c r="B172" s="54"/>
      <c r="D172" s="168" t="str">
        <f>$D$86</f>
        <v>Date</v>
      </c>
      <c r="G172" s="2"/>
      <c r="H172" s="12" t="s">
        <v>83</v>
      </c>
      <c r="I172" s="12"/>
      <c r="K172" s="12"/>
      <c r="L172" s="12"/>
      <c r="M172" s="12"/>
      <c r="N172" s="13" t="s">
        <v>48</v>
      </c>
      <c r="O172" s="12"/>
      <c r="P172" s="12"/>
    </row>
    <row r="173" spans="1:16" x14ac:dyDescent="0.25">
      <c r="B173" s="54"/>
      <c r="D173" s="169">
        <v>43646</v>
      </c>
      <c r="F173" s="12" t="s">
        <v>45</v>
      </c>
      <c r="G173" s="2"/>
      <c r="H173" s="1" t="s">
        <v>95</v>
      </c>
      <c r="J173" s="7"/>
      <c r="N173" s="33"/>
    </row>
    <row r="174" spans="1:16" x14ac:dyDescent="0.25">
      <c r="B174" s="54"/>
      <c r="D174" s="169">
        <f>D173</f>
        <v>43646</v>
      </c>
      <c r="F174" s="16" t="s">
        <v>46</v>
      </c>
      <c r="G174" s="2"/>
      <c r="H174" s="1" t="s">
        <v>96</v>
      </c>
      <c r="J174" s="7"/>
      <c r="N174" s="33">
        <f>N173</f>
        <v>0</v>
      </c>
    </row>
    <row r="175" spans="1:16" x14ac:dyDescent="0.25">
      <c r="B175" s="54"/>
      <c r="F175" s="16"/>
      <c r="G175" s="2"/>
      <c r="H175" s="1"/>
      <c r="J175" s="7"/>
    </row>
    <row r="176" spans="1:16" x14ac:dyDescent="0.25">
      <c r="A176" s="143">
        <v>8</v>
      </c>
      <c r="B176" s="54" t="s">
        <v>257</v>
      </c>
      <c r="F176" s="16"/>
      <c r="G176" s="2"/>
      <c r="H176" s="1"/>
      <c r="J176" s="7"/>
    </row>
    <row r="177" spans="1:14" x14ac:dyDescent="0.25">
      <c r="B177" s="54"/>
      <c r="C177" s="1" t="s">
        <v>61</v>
      </c>
      <c r="D177" s="13"/>
    </row>
    <row r="178" spans="1:14" x14ac:dyDescent="0.25">
      <c r="B178" s="54"/>
      <c r="C178" s="1" t="s">
        <v>195</v>
      </c>
    </row>
    <row r="179" spans="1:14" x14ac:dyDescent="0.25">
      <c r="B179" s="54"/>
    </row>
    <row r="180" spans="1:14" x14ac:dyDescent="0.25">
      <c r="B180" s="54"/>
      <c r="C180" s="12" t="s">
        <v>173</v>
      </c>
      <c r="F180" s="16"/>
      <c r="G180" s="2"/>
      <c r="H180" s="1"/>
      <c r="J180" s="7"/>
    </row>
    <row r="181" spans="1:14" x14ac:dyDescent="0.25">
      <c r="B181" s="54"/>
      <c r="C181" s="12"/>
      <c r="D181" s="168" t="str">
        <f>$D$86</f>
        <v>Date</v>
      </c>
      <c r="G181" s="2"/>
      <c r="H181" s="12" t="s">
        <v>83</v>
      </c>
      <c r="I181" s="12"/>
      <c r="K181" s="12"/>
      <c r="L181" s="12"/>
      <c r="N181" s="13" t="s">
        <v>48</v>
      </c>
    </row>
    <row r="182" spans="1:14" ht="16.5" x14ac:dyDescent="0.25">
      <c r="B182" s="54"/>
      <c r="C182" s="12"/>
      <c r="D182" s="169">
        <f>'Asset #1-Tracking'!I27</f>
        <v>47664</v>
      </c>
      <c r="F182" s="12" t="s">
        <v>164</v>
      </c>
      <c r="G182" s="2"/>
      <c r="H182" s="1" t="str">
        <f>H273</f>
        <v>Other Non-Operating Expenses</v>
      </c>
      <c r="I182" s="12"/>
      <c r="K182" s="12"/>
      <c r="N182" s="33">
        <f>'Asset #1-Tracking'!V27</f>
        <v>157575.29635933248</v>
      </c>
    </row>
    <row r="183" spans="1:14" ht="16.5" x14ac:dyDescent="0.25">
      <c r="B183" s="54"/>
      <c r="C183" s="12"/>
      <c r="D183" s="169">
        <f>D182</f>
        <v>47664</v>
      </c>
      <c r="F183" s="12" t="s">
        <v>166</v>
      </c>
      <c r="G183" s="2"/>
      <c r="H183" s="1" t="str">
        <f>H268</f>
        <v>Current Liabilities-ARO</v>
      </c>
      <c r="J183" s="7"/>
      <c r="N183" s="33">
        <f>'Asset #1-Tracking'!J27</f>
        <v>7878764.8179666232</v>
      </c>
    </row>
    <row r="184" spans="1:14" x14ac:dyDescent="0.25">
      <c r="B184" s="54"/>
      <c r="D184" s="169">
        <f t="shared" ref="D184:D185" si="0">D183</f>
        <v>47664</v>
      </c>
      <c r="F184" s="16" t="s">
        <v>46</v>
      </c>
      <c r="G184" s="2"/>
      <c r="H184" s="1" t="s">
        <v>132</v>
      </c>
      <c r="J184" s="7"/>
      <c r="N184" s="33">
        <f>SUM(N182:N183)</f>
        <v>8036340.1143259555</v>
      </c>
    </row>
    <row r="185" spans="1:14" ht="16.5" x14ac:dyDescent="0.25">
      <c r="B185" s="54"/>
      <c r="D185" s="169">
        <f t="shared" si="0"/>
        <v>47664</v>
      </c>
      <c r="F185" s="16" t="s">
        <v>165</v>
      </c>
      <c r="G185" s="2"/>
      <c r="H185" s="1" t="str">
        <f>H266</f>
        <v>Deferred Outflows of Resources - ARO</v>
      </c>
      <c r="J185" s="7"/>
      <c r="N185" s="33">
        <v>0</v>
      </c>
    </row>
    <row r="186" spans="1:14" x14ac:dyDescent="0.25">
      <c r="B186" s="54"/>
      <c r="F186" s="16"/>
      <c r="G186" s="2"/>
      <c r="H186" s="1"/>
      <c r="J186" s="7"/>
    </row>
    <row r="187" spans="1:14" x14ac:dyDescent="0.25">
      <c r="B187" s="54"/>
      <c r="F187" s="130" t="s">
        <v>167</v>
      </c>
      <c r="G187" s="2"/>
      <c r="H187" s="1"/>
      <c r="J187" s="7"/>
    </row>
    <row r="188" spans="1:14" x14ac:dyDescent="0.25">
      <c r="B188" s="54"/>
      <c r="F188" s="130" t="s">
        <v>230</v>
      </c>
      <c r="G188" s="2"/>
      <c r="H188" s="1"/>
      <c r="J188" s="7"/>
    </row>
    <row r="189" spans="1:14" x14ac:dyDescent="0.25">
      <c r="B189" s="54"/>
      <c r="F189" s="130" t="s">
        <v>231</v>
      </c>
      <c r="G189" s="2"/>
      <c r="H189" s="1"/>
      <c r="J189" s="7"/>
    </row>
    <row r="190" spans="1:14" x14ac:dyDescent="0.25">
      <c r="B190" s="54"/>
    </row>
    <row r="191" spans="1:14" x14ac:dyDescent="0.25">
      <c r="A191" s="143">
        <v>9</v>
      </c>
      <c r="B191" s="54" t="s">
        <v>287</v>
      </c>
      <c r="C191" s="50"/>
    </row>
    <row r="192" spans="1:14" x14ac:dyDescent="0.25">
      <c r="A192" s="143"/>
      <c r="B192" s="54"/>
      <c r="C192" s="50" t="s">
        <v>261</v>
      </c>
    </row>
    <row r="193" spans="1:21" x14ac:dyDescent="0.25">
      <c r="A193" s="1"/>
      <c r="B193" s="32"/>
      <c r="C193" s="26" t="s">
        <v>70</v>
      </c>
      <c r="D193" s="1" t="s">
        <v>69</v>
      </c>
    </row>
    <row r="194" spans="1:21" x14ac:dyDescent="0.25">
      <c r="A194" s="1"/>
      <c r="B194" s="54"/>
      <c r="C194" s="2"/>
      <c r="D194" s="171"/>
      <c r="E194" s="172"/>
      <c r="F194" s="172"/>
      <c r="G194" s="172"/>
      <c r="H194" s="172"/>
      <c r="I194" s="172"/>
      <c r="J194" s="172"/>
      <c r="K194" s="172"/>
      <c r="L194" s="172"/>
      <c r="M194" s="172"/>
      <c r="N194" s="172"/>
      <c r="O194" s="172"/>
      <c r="P194" s="172"/>
      <c r="Q194" s="172"/>
      <c r="R194" s="172"/>
      <c r="S194" s="172"/>
      <c r="T194" s="172"/>
      <c r="U194" s="173"/>
    </row>
    <row r="195" spans="1:21" x14ac:dyDescent="0.25">
      <c r="A195" s="1"/>
      <c r="B195" s="54"/>
      <c r="C195" s="2"/>
      <c r="D195" s="177"/>
      <c r="E195" s="178"/>
      <c r="F195" s="178"/>
      <c r="G195" s="178"/>
      <c r="H195" s="178"/>
      <c r="I195" s="178"/>
      <c r="J195" s="178"/>
      <c r="K195" s="178"/>
      <c r="L195" s="178"/>
      <c r="M195" s="178"/>
      <c r="N195" s="178"/>
      <c r="O195" s="178"/>
      <c r="P195" s="178"/>
      <c r="Q195" s="178"/>
      <c r="R195" s="178"/>
      <c r="S195" s="178"/>
      <c r="T195" s="178"/>
      <c r="U195" s="179"/>
    </row>
    <row r="196" spans="1:21" ht="12.75" x14ac:dyDescent="0.2">
      <c r="A196" s="1"/>
      <c r="C196" s="2"/>
      <c r="D196" s="177"/>
      <c r="E196" s="178"/>
      <c r="F196" s="178"/>
      <c r="G196" s="178"/>
      <c r="H196" s="178"/>
      <c r="I196" s="178"/>
      <c r="J196" s="178"/>
      <c r="K196" s="178"/>
      <c r="L196" s="178"/>
      <c r="M196" s="178"/>
      <c r="N196" s="178"/>
      <c r="O196" s="178"/>
      <c r="P196" s="178"/>
      <c r="Q196" s="178"/>
      <c r="R196" s="178"/>
      <c r="S196" s="178"/>
      <c r="T196" s="178"/>
      <c r="U196" s="179"/>
    </row>
    <row r="197" spans="1:21" ht="12.75" x14ac:dyDescent="0.2">
      <c r="A197" s="1"/>
      <c r="C197" s="2"/>
      <c r="D197" s="177"/>
      <c r="E197" s="178"/>
      <c r="F197" s="178"/>
      <c r="G197" s="178"/>
      <c r="H197" s="178"/>
      <c r="I197" s="178"/>
      <c r="J197" s="178"/>
      <c r="K197" s="178"/>
      <c r="L197" s="178"/>
      <c r="M197" s="178"/>
      <c r="N197" s="178"/>
      <c r="O197" s="178"/>
      <c r="P197" s="178"/>
      <c r="Q197" s="178"/>
      <c r="R197" s="178"/>
      <c r="S197" s="178"/>
      <c r="T197" s="178"/>
      <c r="U197" s="179"/>
    </row>
    <row r="198" spans="1:21" ht="12.75" x14ac:dyDescent="0.2">
      <c r="A198" s="1"/>
      <c r="C198" s="2"/>
      <c r="D198" s="177"/>
      <c r="E198" s="178"/>
      <c r="F198" s="178"/>
      <c r="G198" s="178"/>
      <c r="H198" s="178"/>
      <c r="I198" s="178"/>
      <c r="J198" s="178"/>
      <c r="K198" s="178"/>
      <c r="L198" s="178"/>
      <c r="M198" s="178"/>
      <c r="N198" s="178"/>
      <c r="O198" s="178"/>
      <c r="P198" s="178"/>
      <c r="Q198" s="178"/>
      <c r="R198" s="178"/>
      <c r="S198" s="178"/>
      <c r="T198" s="178"/>
      <c r="U198" s="179"/>
    </row>
    <row r="199" spans="1:21" ht="12.75" x14ac:dyDescent="0.2">
      <c r="A199" s="1"/>
      <c r="C199" s="2"/>
      <c r="D199" s="177"/>
      <c r="E199" s="178"/>
      <c r="F199" s="178"/>
      <c r="G199" s="178"/>
      <c r="H199" s="178"/>
      <c r="I199" s="178"/>
      <c r="J199" s="178"/>
      <c r="K199" s="178"/>
      <c r="L199" s="178"/>
      <c r="M199" s="178"/>
      <c r="N199" s="178"/>
      <c r="O199" s="178"/>
      <c r="P199" s="178"/>
      <c r="Q199" s="178"/>
      <c r="R199" s="178"/>
      <c r="S199" s="178"/>
      <c r="T199" s="178"/>
      <c r="U199" s="179"/>
    </row>
    <row r="200" spans="1:21" ht="12.75" x14ac:dyDescent="0.2">
      <c r="A200" s="1"/>
      <c r="C200" s="2"/>
      <c r="D200" s="174"/>
      <c r="E200" s="175"/>
      <c r="F200" s="175"/>
      <c r="G200" s="175"/>
      <c r="H200" s="175"/>
      <c r="I200" s="175"/>
      <c r="J200" s="175"/>
      <c r="K200" s="175"/>
      <c r="L200" s="175"/>
      <c r="M200" s="175"/>
      <c r="N200" s="175"/>
      <c r="O200" s="175"/>
      <c r="P200" s="175"/>
      <c r="Q200" s="175"/>
      <c r="R200" s="175"/>
      <c r="S200" s="175"/>
      <c r="T200" s="175"/>
      <c r="U200" s="176"/>
    </row>
    <row r="201" spans="1:21" ht="12.75" x14ac:dyDescent="0.2">
      <c r="A201" s="1"/>
      <c r="C201" s="2"/>
    </row>
    <row r="202" spans="1:21" ht="12.75" x14ac:dyDescent="0.2">
      <c r="A202" s="1"/>
      <c r="C202" s="26" t="s">
        <v>71</v>
      </c>
      <c r="D202" s="1" t="s">
        <v>91</v>
      </c>
    </row>
    <row r="203" spans="1:21" ht="12.75" x14ac:dyDescent="0.2">
      <c r="A203" s="1"/>
      <c r="C203" s="2"/>
      <c r="D203" s="171"/>
      <c r="E203" s="172"/>
      <c r="F203" s="172"/>
      <c r="G203" s="172"/>
      <c r="H203" s="172"/>
      <c r="I203" s="172"/>
      <c r="J203" s="172"/>
      <c r="K203" s="172"/>
      <c r="L203" s="172"/>
      <c r="M203" s="172"/>
      <c r="N203" s="172"/>
      <c r="O203" s="172"/>
      <c r="P203" s="172"/>
      <c r="Q203" s="172"/>
      <c r="R203" s="172"/>
      <c r="S203" s="172"/>
      <c r="T203" s="172"/>
      <c r="U203" s="173"/>
    </row>
    <row r="204" spans="1:21" ht="12.75" x14ac:dyDescent="0.2">
      <c r="A204" s="1"/>
      <c r="C204" s="2"/>
      <c r="D204" s="177"/>
      <c r="E204" s="178"/>
      <c r="F204" s="178"/>
      <c r="G204" s="178"/>
      <c r="H204" s="178"/>
      <c r="I204" s="178"/>
      <c r="J204" s="178"/>
      <c r="K204" s="178"/>
      <c r="L204" s="178"/>
      <c r="M204" s="178"/>
      <c r="N204" s="178"/>
      <c r="O204" s="178"/>
      <c r="P204" s="178"/>
      <c r="Q204" s="178"/>
      <c r="R204" s="178"/>
      <c r="S204" s="178"/>
      <c r="T204" s="178"/>
      <c r="U204" s="179"/>
    </row>
    <row r="205" spans="1:21" ht="12.75" x14ac:dyDescent="0.2">
      <c r="A205" s="1"/>
      <c r="C205" s="2"/>
      <c r="D205" s="177"/>
      <c r="E205" s="178"/>
      <c r="F205" s="178"/>
      <c r="G205" s="178"/>
      <c r="H205" s="178"/>
      <c r="I205" s="178"/>
      <c r="J205" s="178"/>
      <c r="K205" s="178"/>
      <c r="L205" s="178"/>
      <c r="M205" s="178"/>
      <c r="N205" s="178"/>
      <c r="O205" s="178"/>
      <c r="P205" s="178"/>
      <c r="Q205" s="178"/>
      <c r="R205" s="178"/>
      <c r="S205" s="178"/>
      <c r="T205" s="178"/>
      <c r="U205" s="179"/>
    </row>
    <row r="206" spans="1:21" ht="12.75" x14ac:dyDescent="0.2">
      <c r="A206" s="1"/>
      <c r="C206" s="2"/>
      <c r="D206" s="177"/>
      <c r="E206" s="178"/>
      <c r="F206" s="178"/>
      <c r="G206" s="178"/>
      <c r="H206" s="178"/>
      <c r="I206" s="178"/>
      <c r="J206" s="178"/>
      <c r="K206" s="178"/>
      <c r="L206" s="178"/>
      <c r="M206" s="178"/>
      <c r="N206" s="178"/>
      <c r="O206" s="178"/>
      <c r="P206" s="178"/>
      <c r="Q206" s="178"/>
      <c r="R206" s="178"/>
      <c r="S206" s="178"/>
      <c r="T206" s="178"/>
      <c r="U206" s="179"/>
    </row>
    <row r="207" spans="1:21" ht="12.75" x14ac:dyDescent="0.2">
      <c r="A207" s="1"/>
      <c r="C207" s="2"/>
      <c r="D207" s="177"/>
      <c r="E207" s="178"/>
      <c r="F207" s="178"/>
      <c r="G207" s="178"/>
      <c r="H207" s="178"/>
      <c r="I207" s="178"/>
      <c r="J207" s="178"/>
      <c r="K207" s="178"/>
      <c r="L207" s="178"/>
      <c r="M207" s="178"/>
      <c r="N207" s="178"/>
      <c r="O207" s="178"/>
      <c r="P207" s="178"/>
      <c r="Q207" s="178"/>
      <c r="R207" s="178"/>
      <c r="S207" s="178"/>
      <c r="T207" s="178"/>
      <c r="U207" s="179"/>
    </row>
    <row r="208" spans="1:21" ht="12.75" x14ac:dyDescent="0.2">
      <c r="A208" s="1"/>
      <c r="C208" s="2"/>
      <c r="D208" s="177"/>
      <c r="E208" s="178"/>
      <c r="F208" s="178"/>
      <c r="G208" s="178"/>
      <c r="H208" s="178"/>
      <c r="I208" s="178"/>
      <c r="J208" s="178"/>
      <c r="K208" s="178"/>
      <c r="L208" s="178"/>
      <c r="M208" s="178"/>
      <c r="N208" s="178"/>
      <c r="O208" s="178"/>
      <c r="P208" s="178"/>
      <c r="Q208" s="178"/>
      <c r="R208" s="178"/>
      <c r="S208" s="178"/>
      <c r="T208" s="178"/>
      <c r="U208" s="179"/>
    </row>
    <row r="209" spans="1:21" ht="12.75" x14ac:dyDescent="0.2">
      <c r="A209" s="1"/>
      <c r="B209" s="1"/>
      <c r="C209" s="2"/>
      <c r="D209" s="174"/>
      <c r="E209" s="175"/>
      <c r="F209" s="175"/>
      <c r="G209" s="175"/>
      <c r="H209" s="175"/>
      <c r="I209" s="175"/>
      <c r="J209" s="175"/>
      <c r="K209" s="175"/>
      <c r="L209" s="175"/>
      <c r="M209" s="175"/>
      <c r="N209" s="175"/>
      <c r="O209" s="175"/>
      <c r="P209" s="175"/>
      <c r="Q209" s="175"/>
      <c r="R209" s="175"/>
      <c r="S209" s="175"/>
      <c r="T209" s="175"/>
      <c r="U209" s="176"/>
    </row>
    <row r="210" spans="1:21" ht="12.75" x14ac:dyDescent="0.2">
      <c r="A210" s="1"/>
      <c r="B210" s="1"/>
      <c r="C210" s="2"/>
    </row>
    <row r="211" spans="1:21" ht="12.75" x14ac:dyDescent="0.2">
      <c r="A211" s="1"/>
      <c r="B211" s="1"/>
      <c r="C211" s="26" t="s">
        <v>72</v>
      </c>
      <c r="D211" s="1" t="s">
        <v>73</v>
      </c>
    </row>
    <row r="212" spans="1:21" ht="12.75" x14ac:dyDescent="0.2">
      <c r="A212" s="1"/>
      <c r="B212" s="1"/>
      <c r="C212" s="2"/>
      <c r="D212" s="171"/>
      <c r="E212" s="172"/>
      <c r="F212" s="172"/>
      <c r="G212" s="172"/>
      <c r="H212" s="172"/>
      <c r="I212" s="172"/>
      <c r="J212" s="172"/>
      <c r="K212" s="172"/>
      <c r="L212" s="172"/>
      <c r="M212" s="172"/>
      <c r="N212" s="172"/>
      <c r="O212" s="172"/>
      <c r="P212" s="172"/>
      <c r="Q212" s="172"/>
      <c r="R212" s="172"/>
      <c r="S212" s="172"/>
      <c r="T212" s="172"/>
      <c r="U212" s="173"/>
    </row>
    <row r="213" spans="1:21" ht="12.75" x14ac:dyDescent="0.2">
      <c r="A213" s="1"/>
      <c r="B213" s="1"/>
      <c r="D213" s="174"/>
      <c r="E213" s="175"/>
      <c r="F213" s="175"/>
      <c r="G213" s="175"/>
      <c r="H213" s="175"/>
      <c r="I213" s="175"/>
      <c r="J213" s="175"/>
      <c r="K213" s="175"/>
      <c r="L213" s="175"/>
      <c r="M213" s="175"/>
      <c r="N213" s="175"/>
      <c r="O213" s="175"/>
      <c r="P213" s="175"/>
      <c r="Q213" s="175"/>
      <c r="R213" s="175"/>
      <c r="S213" s="175"/>
      <c r="T213" s="175"/>
      <c r="U213" s="176"/>
    </row>
    <row r="215" spans="1:21" ht="12.75" x14ac:dyDescent="0.2">
      <c r="A215" s="1"/>
      <c r="B215" s="1"/>
      <c r="C215" s="26" t="s">
        <v>74</v>
      </c>
      <c r="D215" s="1" t="s">
        <v>75</v>
      </c>
    </row>
    <row r="216" spans="1:21" ht="12.75" x14ac:dyDescent="0.2">
      <c r="A216" s="1"/>
      <c r="B216" s="1"/>
      <c r="C216" s="26"/>
      <c r="D216" s="1" t="s">
        <v>76</v>
      </c>
    </row>
    <row r="217" spans="1:21" ht="12.75" x14ac:dyDescent="0.2">
      <c r="A217" s="1"/>
      <c r="B217" s="1"/>
      <c r="C217" s="2"/>
      <c r="D217" s="171"/>
      <c r="E217" s="172"/>
      <c r="F217" s="172"/>
      <c r="G217" s="172"/>
      <c r="H217" s="172"/>
      <c r="I217" s="172"/>
      <c r="J217" s="172"/>
      <c r="K217" s="172"/>
      <c r="L217" s="172"/>
      <c r="M217" s="172"/>
      <c r="N217" s="172"/>
      <c r="O217" s="172"/>
      <c r="P217" s="172"/>
      <c r="Q217" s="172"/>
      <c r="R217" s="172"/>
      <c r="S217" s="172"/>
      <c r="T217" s="172"/>
      <c r="U217" s="173"/>
    </row>
    <row r="218" spans="1:21" ht="12.75" x14ac:dyDescent="0.2">
      <c r="A218" s="1"/>
      <c r="B218" s="1"/>
      <c r="C218" s="2"/>
      <c r="D218" s="177"/>
      <c r="E218" s="178"/>
      <c r="F218" s="178"/>
      <c r="G218" s="178"/>
      <c r="H218" s="178"/>
      <c r="I218" s="178"/>
      <c r="J218" s="178"/>
      <c r="K218" s="178"/>
      <c r="L218" s="178"/>
      <c r="M218" s="178"/>
      <c r="N218" s="178"/>
      <c r="O218" s="178"/>
      <c r="P218" s="178"/>
      <c r="Q218" s="178"/>
      <c r="R218" s="178"/>
      <c r="S218" s="178"/>
      <c r="T218" s="178"/>
      <c r="U218" s="179"/>
    </row>
    <row r="219" spans="1:21" ht="12.75" x14ac:dyDescent="0.2">
      <c r="A219" s="1"/>
      <c r="B219" s="1"/>
      <c r="C219" s="2"/>
      <c r="D219" s="177"/>
      <c r="E219" s="178"/>
      <c r="F219" s="178"/>
      <c r="G219" s="178"/>
      <c r="H219" s="178"/>
      <c r="I219" s="178"/>
      <c r="J219" s="178"/>
      <c r="K219" s="178"/>
      <c r="L219" s="178"/>
      <c r="M219" s="178"/>
      <c r="N219" s="178"/>
      <c r="O219" s="178"/>
      <c r="P219" s="178"/>
      <c r="Q219" s="178"/>
      <c r="R219" s="178"/>
      <c r="S219" s="178"/>
      <c r="T219" s="178"/>
      <c r="U219" s="179"/>
    </row>
    <row r="220" spans="1:21" ht="12.75" x14ac:dyDescent="0.2">
      <c r="A220" s="1"/>
      <c r="B220" s="1"/>
      <c r="C220" s="2"/>
      <c r="D220" s="174"/>
      <c r="E220" s="175"/>
      <c r="F220" s="175"/>
      <c r="G220" s="175"/>
      <c r="H220" s="175"/>
      <c r="I220" s="175"/>
      <c r="J220" s="175"/>
      <c r="K220" s="175"/>
      <c r="L220" s="175"/>
      <c r="M220" s="175"/>
      <c r="N220" s="175"/>
      <c r="O220" s="175"/>
      <c r="P220" s="175"/>
      <c r="Q220" s="175"/>
      <c r="R220" s="175"/>
      <c r="S220" s="175"/>
      <c r="T220" s="175"/>
      <c r="U220" s="176"/>
    </row>
    <row r="221" spans="1:21" ht="12.75" x14ac:dyDescent="0.2">
      <c r="A221" s="1"/>
      <c r="B221" s="1"/>
      <c r="C221" s="2"/>
      <c r="D221" s="165"/>
      <c r="E221" s="165"/>
      <c r="F221" s="165"/>
      <c r="G221" s="165"/>
      <c r="H221" s="165"/>
      <c r="I221" s="165"/>
      <c r="J221" s="165"/>
      <c r="K221" s="165"/>
      <c r="L221" s="165"/>
      <c r="M221" s="165"/>
      <c r="N221" s="165"/>
      <c r="O221" s="165"/>
      <c r="P221" s="165"/>
      <c r="Q221" s="165"/>
      <c r="R221" s="165"/>
      <c r="S221" s="165"/>
      <c r="T221" s="165"/>
      <c r="U221" s="165"/>
    </row>
    <row r="222" spans="1:21" ht="12.75" x14ac:dyDescent="0.2">
      <c r="A222" s="1"/>
      <c r="B222" s="1"/>
      <c r="C222" s="26" t="s">
        <v>77</v>
      </c>
      <c r="D222" s="1" t="s">
        <v>78</v>
      </c>
    </row>
    <row r="223" spans="1:21" ht="12.75" x14ac:dyDescent="0.2">
      <c r="A223" s="1"/>
      <c r="B223" s="1"/>
      <c r="C223" s="2"/>
      <c r="D223" s="171"/>
      <c r="E223" s="172"/>
      <c r="F223" s="172"/>
      <c r="G223" s="172"/>
      <c r="H223" s="172"/>
      <c r="I223" s="172"/>
      <c r="J223" s="172"/>
      <c r="K223" s="172"/>
      <c r="L223" s="172"/>
      <c r="M223" s="172"/>
      <c r="N223" s="172"/>
      <c r="O223" s="172"/>
      <c r="P223" s="172"/>
      <c r="Q223" s="172"/>
      <c r="R223" s="172"/>
      <c r="S223" s="172"/>
      <c r="T223" s="172"/>
      <c r="U223" s="173"/>
    </row>
    <row r="224" spans="1:21" ht="12.75" x14ac:dyDescent="0.2">
      <c r="A224" s="1"/>
      <c r="B224" s="1"/>
      <c r="D224" s="174"/>
      <c r="E224" s="175"/>
      <c r="F224" s="175"/>
      <c r="G224" s="175"/>
      <c r="H224" s="175"/>
      <c r="I224" s="175"/>
      <c r="J224" s="175"/>
      <c r="K224" s="175"/>
      <c r="L224" s="175"/>
      <c r="M224" s="175"/>
      <c r="N224" s="175"/>
      <c r="O224" s="175"/>
      <c r="P224" s="175"/>
      <c r="Q224" s="175"/>
      <c r="R224" s="175"/>
      <c r="S224" s="175"/>
      <c r="T224" s="175"/>
      <c r="U224" s="176"/>
    </row>
    <row r="226" spans="1:22" ht="12.75" x14ac:dyDescent="0.2">
      <c r="A226" s="1"/>
      <c r="B226" s="1"/>
      <c r="D226" s="1" t="s">
        <v>288</v>
      </c>
    </row>
    <row r="227" spans="1:22" ht="12.75" x14ac:dyDescent="0.2">
      <c r="A227" s="1"/>
      <c r="B227" s="1"/>
      <c r="D227" s="171"/>
      <c r="E227" s="172"/>
      <c r="F227" s="172"/>
      <c r="G227" s="172"/>
      <c r="H227" s="172"/>
      <c r="I227" s="172"/>
      <c r="J227" s="172"/>
      <c r="K227" s="172"/>
      <c r="L227" s="172"/>
      <c r="M227" s="172"/>
      <c r="N227" s="172"/>
      <c r="O227" s="172"/>
      <c r="P227" s="172"/>
      <c r="Q227" s="172"/>
      <c r="R227" s="172"/>
      <c r="S227" s="172"/>
      <c r="T227" s="172"/>
      <c r="U227" s="173"/>
    </row>
    <row r="228" spans="1:22" ht="12.75" x14ac:dyDescent="0.2">
      <c r="A228" s="1"/>
      <c r="B228" s="1"/>
      <c r="D228" s="177"/>
      <c r="E228" s="178"/>
      <c r="F228" s="178"/>
      <c r="G228" s="178"/>
      <c r="H228" s="178"/>
      <c r="I228" s="178"/>
      <c r="J228" s="178"/>
      <c r="K228" s="178"/>
      <c r="L228" s="178"/>
      <c r="M228" s="178"/>
      <c r="N228" s="178"/>
      <c r="O228" s="178"/>
      <c r="P228" s="178"/>
      <c r="Q228" s="178"/>
      <c r="R228" s="178"/>
      <c r="S228" s="178"/>
      <c r="T228" s="178"/>
      <c r="U228" s="179"/>
    </row>
    <row r="229" spans="1:22" ht="12.75" x14ac:dyDescent="0.2">
      <c r="A229" s="1"/>
      <c r="B229" s="1"/>
      <c r="D229" s="177"/>
      <c r="E229" s="178"/>
      <c r="F229" s="178"/>
      <c r="G229" s="178"/>
      <c r="H229" s="178"/>
      <c r="I229" s="178"/>
      <c r="J229" s="178"/>
      <c r="K229" s="178"/>
      <c r="L229" s="178"/>
      <c r="M229" s="178"/>
      <c r="N229" s="178"/>
      <c r="O229" s="178"/>
      <c r="P229" s="178"/>
      <c r="Q229" s="178"/>
      <c r="R229" s="178"/>
      <c r="S229" s="178"/>
      <c r="T229" s="178"/>
      <c r="U229" s="179"/>
    </row>
    <row r="230" spans="1:22" ht="12.75" x14ac:dyDescent="0.2">
      <c r="A230" s="1"/>
      <c r="B230" s="1"/>
      <c r="D230" s="177"/>
      <c r="E230" s="178"/>
      <c r="F230" s="178"/>
      <c r="G230" s="178"/>
      <c r="H230" s="178"/>
      <c r="I230" s="178"/>
      <c r="J230" s="178"/>
      <c r="K230" s="178"/>
      <c r="L230" s="178"/>
      <c r="M230" s="178"/>
      <c r="N230" s="178"/>
      <c r="O230" s="178"/>
      <c r="P230" s="178"/>
      <c r="Q230" s="178"/>
      <c r="R230" s="178"/>
      <c r="S230" s="178"/>
      <c r="T230" s="178"/>
      <c r="U230" s="179"/>
    </row>
    <row r="231" spans="1:22" ht="12.75" x14ac:dyDescent="0.2">
      <c r="A231" s="1"/>
      <c r="B231" s="1"/>
      <c r="D231" s="177"/>
      <c r="E231" s="178"/>
      <c r="F231" s="178"/>
      <c r="G231" s="178"/>
      <c r="H231" s="178"/>
      <c r="I231" s="178"/>
      <c r="J231" s="178"/>
      <c r="K231" s="178"/>
      <c r="L231" s="178"/>
      <c r="M231" s="178"/>
      <c r="N231" s="178"/>
      <c r="O231" s="178"/>
      <c r="P231" s="178"/>
      <c r="Q231" s="178"/>
      <c r="R231" s="178"/>
      <c r="S231" s="178"/>
      <c r="T231" s="178"/>
      <c r="U231" s="179"/>
    </row>
    <row r="232" spans="1:22" ht="12.75" x14ac:dyDescent="0.2">
      <c r="A232" s="1"/>
      <c r="B232" s="1"/>
      <c r="D232" s="177"/>
      <c r="E232" s="178"/>
      <c r="F232" s="178"/>
      <c r="G232" s="178"/>
      <c r="H232" s="178"/>
      <c r="I232" s="178"/>
      <c r="J232" s="178"/>
      <c r="K232" s="178"/>
      <c r="L232" s="178"/>
      <c r="M232" s="178"/>
      <c r="N232" s="178"/>
      <c r="O232" s="178"/>
      <c r="P232" s="178"/>
      <c r="Q232" s="178"/>
      <c r="R232" s="178"/>
      <c r="S232" s="178"/>
      <c r="T232" s="178"/>
      <c r="U232" s="179"/>
    </row>
    <row r="233" spans="1:22" ht="12.75" x14ac:dyDescent="0.2">
      <c r="A233" s="1"/>
      <c r="B233" s="1"/>
      <c r="D233" s="174"/>
      <c r="E233" s="175"/>
      <c r="F233" s="175"/>
      <c r="G233" s="175"/>
      <c r="H233" s="175"/>
      <c r="I233" s="175"/>
      <c r="J233" s="175"/>
      <c r="K233" s="175"/>
      <c r="L233" s="175"/>
      <c r="M233" s="175"/>
      <c r="N233" s="175"/>
      <c r="O233" s="175"/>
      <c r="P233" s="175"/>
      <c r="Q233" s="175"/>
      <c r="R233" s="175"/>
      <c r="S233" s="175"/>
      <c r="T233" s="175"/>
      <c r="U233" s="176"/>
    </row>
    <row r="235" spans="1:22" ht="12.75" x14ac:dyDescent="0.2">
      <c r="A235" s="1"/>
      <c r="B235" s="1"/>
      <c r="C235" s="50" t="s">
        <v>262</v>
      </c>
    </row>
    <row r="236" spans="1:22" ht="15.75" customHeight="1" x14ac:dyDescent="0.2">
      <c r="A236" s="1"/>
      <c r="B236" s="1"/>
      <c r="C236" s="51" t="s">
        <v>289</v>
      </c>
      <c r="D236" s="51"/>
      <c r="E236" s="51"/>
      <c r="F236" s="51"/>
      <c r="G236" s="51"/>
      <c r="H236" s="51"/>
      <c r="I236" s="51"/>
      <c r="J236" s="51"/>
      <c r="K236" s="51"/>
      <c r="L236" s="51"/>
      <c r="M236" s="51"/>
      <c r="N236" s="51"/>
      <c r="O236" s="51"/>
      <c r="P236" s="51"/>
      <c r="Q236" s="51"/>
      <c r="R236" s="51"/>
      <c r="S236" s="51"/>
      <c r="T236" s="51"/>
      <c r="U236" s="51"/>
      <c r="V236" s="51"/>
    </row>
    <row r="237" spans="1:22" ht="12.75" x14ac:dyDescent="0.2">
      <c r="A237" s="1"/>
      <c r="B237" s="1"/>
      <c r="C237" s="26" t="s">
        <v>0</v>
      </c>
      <c r="D237" s="1" t="s">
        <v>86</v>
      </c>
    </row>
    <row r="238" spans="1:22" ht="13.15" customHeight="1" x14ac:dyDescent="0.2">
      <c r="A238" s="1"/>
      <c r="B238" s="1"/>
      <c r="C238" s="26"/>
      <c r="E238" s="3" t="s">
        <v>89</v>
      </c>
      <c r="F238" s="51" t="s">
        <v>290</v>
      </c>
      <c r="G238" s="51"/>
      <c r="H238" s="51"/>
      <c r="I238" s="51"/>
      <c r="J238" s="51"/>
      <c r="K238" s="51"/>
      <c r="L238" s="51"/>
      <c r="M238" s="51"/>
      <c r="N238" s="51"/>
      <c r="O238" s="51"/>
      <c r="P238" s="51"/>
      <c r="Q238" s="51"/>
      <c r="R238" s="51"/>
      <c r="S238" s="51"/>
      <c r="T238" s="51"/>
      <c r="U238" s="51"/>
      <c r="V238" s="51"/>
    </row>
    <row r="239" spans="1:22" ht="12.75" x14ac:dyDescent="0.2">
      <c r="A239" s="1"/>
      <c r="B239" s="1"/>
      <c r="C239" s="26"/>
      <c r="E239" s="1" t="s">
        <v>88</v>
      </c>
      <c r="F239" s="178" t="s">
        <v>291</v>
      </c>
      <c r="G239" s="178"/>
      <c r="H239" s="178"/>
      <c r="I239" s="178"/>
      <c r="J239" s="178"/>
      <c r="K239" s="178"/>
      <c r="L239" s="178"/>
      <c r="M239" s="178"/>
      <c r="N239" s="178"/>
      <c r="O239" s="178"/>
      <c r="P239" s="178"/>
      <c r="Q239" s="178"/>
      <c r="R239" s="178"/>
      <c r="S239" s="178"/>
      <c r="T239" s="178"/>
      <c r="U239" s="178"/>
      <c r="V239" s="178"/>
    </row>
    <row r="240" spans="1:22" ht="12.75" x14ac:dyDescent="0.2">
      <c r="A240" s="1"/>
      <c r="B240" s="1"/>
      <c r="C240" s="26"/>
      <c r="E240" s="1" t="s">
        <v>87</v>
      </c>
      <c r="F240" s="1" t="s">
        <v>292</v>
      </c>
    </row>
    <row r="241" spans="1:22" ht="12.75" x14ac:dyDescent="0.2">
      <c r="A241" s="1"/>
      <c r="B241" s="1"/>
      <c r="D241" s="171"/>
      <c r="E241" s="172"/>
      <c r="F241" s="172"/>
      <c r="G241" s="172"/>
      <c r="H241" s="172"/>
      <c r="I241" s="172"/>
      <c r="J241" s="172"/>
      <c r="K241" s="172"/>
      <c r="L241" s="172"/>
      <c r="M241" s="172"/>
      <c r="N241" s="172"/>
      <c r="O241" s="172"/>
      <c r="P241" s="172"/>
      <c r="Q241" s="172"/>
      <c r="R241" s="172"/>
      <c r="S241" s="172"/>
      <c r="T241" s="172"/>
      <c r="U241" s="173"/>
    </row>
    <row r="242" spans="1:22" ht="12.75" x14ac:dyDescent="0.2">
      <c r="A242" s="1"/>
      <c r="B242" s="1"/>
      <c r="D242" s="177"/>
      <c r="E242" s="178"/>
      <c r="F242" s="178"/>
      <c r="G242" s="178"/>
      <c r="H242" s="178"/>
      <c r="I242" s="178"/>
      <c r="J242" s="178"/>
      <c r="K242" s="178"/>
      <c r="L242" s="178"/>
      <c r="M242" s="178"/>
      <c r="N242" s="178"/>
      <c r="O242" s="178"/>
      <c r="P242" s="178"/>
      <c r="Q242" s="178"/>
      <c r="R242" s="178"/>
      <c r="S242" s="178"/>
      <c r="T242" s="178"/>
      <c r="U242" s="179"/>
    </row>
    <row r="243" spans="1:22" ht="12.75" x14ac:dyDescent="0.2">
      <c r="A243" s="1"/>
      <c r="B243" s="1"/>
      <c r="D243" s="177"/>
      <c r="E243" s="178"/>
      <c r="F243" s="178"/>
      <c r="G243" s="178"/>
      <c r="H243" s="178"/>
      <c r="I243" s="178"/>
      <c r="J243" s="178"/>
      <c r="K243" s="178"/>
      <c r="L243" s="178"/>
      <c r="M243" s="178"/>
      <c r="N243" s="178"/>
      <c r="O243" s="178"/>
      <c r="P243" s="178"/>
      <c r="Q243" s="178"/>
      <c r="R243" s="178"/>
      <c r="S243" s="178"/>
      <c r="T243" s="178"/>
      <c r="U243" s="179"/>
    </row>
    <row r="244" spans="1:22" ht="12.75" x14ac:dyDescent="0.2">
      <c r="A244" s="1"/>
      <c r="B244" s="1"/>
      <c r="D244" s="177"/>
      <c r="E244" s="178"/>
      <c r="F244" s="178"/>
      <c r="G244" s="178"/>
      <c r="H244" s="178"/>
      <c r="I244" s="178"/>
      <c r="J244" s="178"/>
      <c r="K244" s="178"/>
      <c r="L244" s="178"/>
      <c r="M244" s="178"/>
      <c r="N244" s="178"/>
      <c r="O244" s="178"/>
      <c r="P244" s="178"/>
      <c r="Q244" s="178"/>
      <c r="R244" s="178"/>
      <c r="S244" s="178"/>
      <c r="T244" s="178"/>
      <c r="U244" s="179"/>
    </row>
    <row r="245" spans="1:22" ht="12.75" x14ac:dyDescent="0.2">
      <c r="A245" s="1"/>
      <c r="B245" s="1"/>
      <c r="D245" s="177"/>
      <c r="E245" s="178"/>
      <c r="F245" s="178"/>
      <c r="G245" s="178"/>
      <c r="H245" s="178"/>
      <c r="I245" s="178"/>
      <c r="J245" s="178"/>
      <c r="K245" s="178"/>
      <c r="L245" s="178"/>
      <c r="M245" s="178"/>
      <c r="N245" s="178"/>
      <c r="O245" s="178"/>
      <c r="P245" s="178"/>
      <c r="Q245" s="178"/>
      <c r="R245" s="178"/>
      <c r="S245" s="178"/>
      <c r="T245" s="178"/>
      <c r="U245" s="179"/>
    </row>
    <row r="246" spans="1:22" ht="12.75" x14ac:dyDescent="0.2">
      <c r="A246" s="1"/>
      <c r="B246" s="1"/>
      <c r="D246" s="174"/>
      <c r="E246" s="175"/>
      <c r="F246" s="175"/>
      <c r="G246" s="175"/>
      <c r="H246" s="175"/>
      <c r="I246" s="175"/>
      <c r="J246" s="175"/>
      <c r="K246" s="175"/>
      <c r="L246" s="175"/>
      <c r="M246" s="175"/>
      <c r="N246" s="175"/>
      <c r="O246" s="175"/>
      <c r="P246" s="175"/>
      <c r="Q246" s="175"/>
      <c r="R246" s="175"/>
      <c r="S246" s="175"/>
      <c r="T246" s="175"/>
      <c r="U246" s="176"/>
    </row>
    <row r="247" spans="1:22" ht="12.75" x14ac:dyDescent="0.2">
      <c r="A247" s="1"/>
      <c r="B247" s="1"/>
      <c r="D247" s="165"/>
      <c r="E247" s="165"/>
      <c r="F247" s="165"/>
      <c r="G247" s="165"/>
      <c r="H247" s="165"/>
      <c r="I247" s="165"/>
      <c r="J247" s="165"/>
      <c r="K247" s="165"/>
      <c r="L247" s="165"/>
      <c r="M247" s="165"/>
      <c r="N247" s="165"/>
      <c r="O247" s="165"/>
      <c r="P247" s="165"/>
      <c r="Q247" s="165"/>
      <c r="R247" s="165"/>
      <c r="S247" s="165"/>
      <c r="T247" s="165"/>
      <c r="U247" s="165"/>
    </row>
    <row r="248" spans="1:22" ht="15.75" customHeight="1" x14ac:dyDescent="0.2">
      <c r="A248" s="1"/>
      <c r="B248" s="1"/>
      <c r="C248" s="26" t="s">
        <v>1</v>
      </c>
      <c r="D248" s="51" t="s">
        <v>293</v>
      </c>
      <c r="E248" s="51"/>
      <c r="F248" s="51"/>
      <c r="G248" s="51"/>
      <c r="H248" s="51"/>
      <c r="I248" s="51"/>
      <c r="J248" s="51"/>
      <c r="K248" s="51"/>
      <c r="L248" s="51"/>
      <c r="M248" s="51"/>
      <c r="N248" s="51"/>
      <c r="O248" s="51"/>
      <c r="P248" s="51"/>
      <c r="Q248" s="51"/>
      <c r="R248" s="51"/>
      <c r="S248" s="51"/>
      <c r="T248" s="51"/>
      <c r="U248" s="51"/>
      <c r="V248" s="51"/>
    </row>
    <row r="249" spans="1:22" ht="12.75" x14ac:dyDescent="0.2">
      <c r="A249" s="1"/>
      <c r="B249" s="1"/>
      <c r="D249" s="171"/>
      <c r="E249" s="172"/>
      <c r="F249" s="172"/>
      <c r="G249" s="172"/>
      <c r="H249" s="172"/>
      <c r="I249" s="172"/>
      <c r="J249" s="172"/>
      <c r="K249" s="172"/>
      <c r="L249" s="172"/>
      <c r="M249" s="172"/>
      <c r="N249" s="172"/>
      <c r="O249" s="172"/>
      <c r="P249" s="172"/>
      <c r="Q249" s="172"/>
      <c r="R249" s="172"/>
      <c r="S249" s="172"/>
      <c r="T249" s="172"/>
      <c r="U249" s="173"/>
    </row>
    <row r="250" spans="1:22" ht="12.75" x14ac:dyDescent="0.2">
      <c r="A250" s="1"/>
      <c r="B250" s="1"/>
      <c r="D250" s="174"/>
      <c r="E250" s="175"/>
      <c r="F250" s="175"/>
      <c r="G250" s="175"/>
      <c r="H250" s="175"/>
      <c r="I250" s="175"/>
      <c r="J250" s="175"/>
      <c r="K250" s="175"/>
      <c r="L250" s="175"/>
      <c r="M250" s="175"/>
      <c r="N250" s="175"/>
      <c r="O250" s="175"/>
      <c r="P250" s="175"/>
      <c r="Q250" s="175"/>
      <c r="R250" s="175"/>
      <c r="S250" s="175"/>
      <c r="T250" s="175"/>
      <c r="U250" s="176"/>
    </row>
    <row r="251" spans="1:22" ht="12.75" x14ac:dyDescent="0.2">
      <c r="A251" s="1"/>
      <c r="B251" s="1"/>
      <c r="D251" s="165"/>
      <c r="E251" s="165"/>
      <c r="F251" s="165"/>
      <c r="G251" s="165"/>
      <c r="H251" s="165"/>
      <c r="I251" s="165"/>
      <c r="J251" s="165"/>
      <c r="K251" s="165"/>
      <c r="L251" s="165"/>
      <c r="M251" s="165"/>
      <c r="N251" s="165"/>
      <c r="O251" s="165"/>
      <c r="P251" s="165"/>
      <c r="Q251" s="165"/>
      <c r="R251" s="165"/>
      <c r="S251" s="165"/>
      <c r="T251" s="165"/>
      <c r="U251" s="165"/>
    </row>
    <row r="252" spans="1:22" ht="12.75" x14ac:dyDescent="0.2">
      <c r="A252" s="1"/>
      <c r="B252" s="1"/>
      <c r="C252" s="26" t="s">
        <v>2</v>
      </c>
      <c r="D252" s="1" t="s">
        <v>294</v>
      </c>
    </row>
    <row r="253" spans="1:22" ht="12.75" x14ac:dyDescent="0.2">
      <c r="A253" s="1"/>
      <c r="B253" s="1"/>
      <c r="D253" s="171"/>
      <c r="E253" s="172"/>
      <c r="F253" s="172"/>
      <c r="G253" s="172"/>
      <c r="H253" s="172"/>
      <c r="I253" s="172"/>
      <c r="J253" s="172"/>
      <c r="K253" s="172"/>
      <c r="L253" s="172"/>
      <c r="M253" s="172"/>
      <c r="N253" s="172"/>
      <c r="O253" s="172"/>
      <c r="P253" s="172"/>
      <c r="Q253" s="172"/>
      <c r="R253" s="172"/>
      <c r="S253" s="172"/>
      <c r="T253" s="172"/>
      <c r="U253" s="173"/>
    </row>
    <row r="254" spans="1:22" ht="12.75" x14ac:dyDescent="0.2">
      <c r="A254" s="1"/>
      <c r="B254" s="1"/>
      <c r="D254" s="177"/>
      <c r="E254" s="178"/>
      <c r="F254" s="178"/>
      <c r="G254" s="178"/>
      <c r="H254" s="178"/>
      <c r="I254" s="178"/>
      <c r="J254" s="178"/>
      <c r="K254" s="178"/>
      <c r="L254" s="178"/>
      <c r="M254" s="178"/>
      <c r="N254" s="178"/>
      <c r="O254" s="178"/>
      <c r="P254" s="178"/>
      <c r="Q254" s="178"/>
      <c r="R254" s="178"/>
      <c r="S254" s="178"/>
      <c r="T254" s="178"/>
      <c r="U254" s="179"/>
    </row>
    <row r="255" spans="1:22" ht="12.75" x14ac:dyDescent="0.2">
      <c r="A255" s="1"/>
      <c r="D255" s="177"/>
      <c r="E255" s="178"/>
      <c r="F255" s="178"/>
      <c r="G255" s="178"/>
      <c r="H255" s="178"/>
      <c r="I255" s="178"/>
      <c r="J255" s="178"/>
      <c r="K255" s="178"/>
      <c r="L255" s="178"/>
      <c r="M255" s="178"/>
      <c r="N255" s="178"/>
      <c r="O255" s="178"/>
      <c r="P255" s="178"/>
      <c r="Q255" s="178"/>
      <c r="R255" s="178"/>
      <c r="S255" s="178"/>
      <c r="T255" s="178"/>
      <c r="U255" s="179"/>
    </row>
    <row r="256" spans="1:22" ht="12.75" x14ac:dyDescent="0.2">
      <c r="A256" s="1"/>
      <c r="D256" s="177"/>
      <c r="E256" s="178"/>
      <c r="F256" s="178"/>
      <c r="G256" s="178"/>
      <c r="H256" s="178"/>
      <c r="I256" s="178"/>
      <c r="J256" s="178"/>
      <c r="K256" s="178"/>
      <c r="L256" s="178"/>
      <c r="M256" s="178"/>
      <c r="N256" s="178"/>
      <c r="O256" s="178"/>
      <c r="P256" s="178"/>
      <c r="Q256" s="178"/>
      <c r="R256" s="178"/>
      <c r="S256" s="178"/>
      <c r="T256" s="178"/>
      <c r="U256" s="179"/>
    </row>
    <row r="257" spans="1:21" ht="12.75" x14ac:dyDescent="0.2">
      <c r="A257" s="1"/>
      <c r="D257" s="174"/>
      <c r="E257" s="175"/>
      <c r="F257" s="175"/>
      <c r="G257" s="175"/>
      <c r="H257" s="175"/>
      <c r="I257" s="175"/>
      <c r="J257" s="175"/>
      <c r="K257" s="175"/>
      <c r="L257" s="175"/>
      <c r="M257" s="175"/>
      <c r="N257" s="175"/>
      <c r="O257" s="175"/>
      <c r="P257" s="175"/>
      <c r="Q257" s="175"/>
      <c r="R257" s="175"/>
      <c r="S257" s="175"/>
      <c r="T257" s="175"/>
      <c r="U257" s="176"/>
    </row>
    <row r="258" spans="1:21" ht="12.75" x14ac:dyDescent="0.2">
      <c r="A258" s="1"/>
      <c r="D258" s="165"/>
      <c r="E258" s="165"/>
      <c r="F258" s="165"/>
      <c r="G258" s="165"/>
      <c r="H258" s="165"/>
      <c r="I258" s="165"/>
      <c r="J258" s="165"/>
      <c r="K258" s="165"/>
      <c r="L258" s="165"/>
      <c r="M258" s="165"/>
      <c r="N258" s="165"/>
      <c r="O258" s="165"/>
      <c r="P258" s="165"/>
      <c r="Q258" s="165"/>
      <c r="R258" s="165"/>
      <c r="S258" s="165"/>
      <c r="T258" s="165"/>
      <c r="U258" s="165"/>
    </row>
    <row r="259" spans="1:21" ht="12.75" x14ac:dyDescent="0.2">
      <c r="A259" s="1"/>
      <c r="C259" s="26" t="s">
        <v>3</v>
      </c>
      <c r="D259" s="1" t="s">
        <v>295</v>
      </c>
    </row>
    <row r="260" spans="1:21" ht="12.75" x14ac:dyDescent="0.2">
      <c r="A260" s="1"/>
      <c r="D260" s="171"/>
      <c r="E260" s="172"/>
      <c r="F260" s="172"/>
      <c r="G260" s="172"/>
      <c r="H260" s="172"/>
      <c r="I260" s="172"/>
      <c r="J260" s="172"/>
      <c r="K260" s="172"/>
      <c r="L260" s="172"/>
      <c r="M260" s="172"/>
      <c r="N260" s="172"/>
      <c r="O260" s="172"/>
      <c r="P260" s="172"/>
      <c r="Q260" s="172"/>
      <c r="R260" s="172"/>
      <c r="S260" s="172"/>
      <c r="T260" s="172"/>
      <c r="U260" s="173"/>
    </row>
    <row r="261" spans="1:21" ht="12.75" x14ac:dyDescent="0.2">
      <c r="A261" s="1"/>
      <c r="D261" s="174"/>
      <c r="E261" s="175"/>
      <c r="F261" s="175"/>
      <c r="G261" s="175"/>
      <c r="H261" s="175"/>
      <c r="I261" s="175"/>
      <c r="J261" s="175"/>
      <c r="K261" s="175"/>
      <c r="L261" s="175"/>
      <c r="M261" s="175"/>
      <c r="N261" s="175"/>
      <c r="O261" s="175"/>
      <c r="P261" s="175"/>
      <c r="Q261" s="175"/>
      <c r="R261" s="175"/>
      <c r="S261" s="175"/>
      <c r="T261" s="175"/>
      <c r="U261" s="176"/>
    </row>
    <row r="264" spans="1:21" ht="12.75" x14ac:dyDescent="0.2">
      <c r="A264" s="16" t="s">
        <v>107</v>
      </c>
    </row>
    <row r="265" spans="1:21" ht="12.75" x14ac:dyDescent="0.2">
      <c r="A265" s="1"/>
      <c r="D265" s="12" t="s">
        <v>174</v>
      </c>
      <c r="E265" s="13"/>
      <c r="F265" s="12"/>
      <c r="G265" s="12"/>
      <c r="H265" s="12" t="str">
        <f>AA86</f>
        <v>Financial Statement Reporting Line</v>
      </c>
      <c r="I265" s="12"/>
      <c r="J265" s="12"/>
      <c r="K265" s="12"/>
      <c r="L265" s="12" t="str">
        <f>AJ91</f>
        <v>Classification on SRECNP</v>
      </c>
      <c r="P265" s="12" t="str">
        <f>AJ86</f>
        <v>Classification on Cash Flow Statement</v>
      </c>
    </row>
    <row r="266" spans="1:21" ht="12.75" x14ac:dyDescent="0.2">
      <c r="A266" s="1"/>
      <c r="D266" s="1" t="s">
        <v>177</v>
      </c>
      <c r="H266" s="1" t="str">
        <f>AA87</f>
        <v>Deferred Outflows of Resources - ARO</v>
      </c>
      <c r="L266" s="1" t="s">
        <v>211</v>
      </c>
      <c r="P266" s="1" t="s">
        <v>176</v>
      </c>
    </row>
    <row r="267" spans="1:21" ht="12.75" x14ac:dyDescent="0.2">
      <c r="A267" s="1"/>
      <c r="D267" s="1" t="s">
        <v>178</v>
      </c>
      <c r="H267" s="1" t="str">
        <f>AA88</f>
        <v>Noncurrent Liabilities-ARO</v>
      </c>
      <c r="L267" s="1" t="s">
        <v>211</v>
      </c>
      <c r="P267" s="1" t="s">
        <v>175</v>
      </c>
    </row>
    <row r="268" spans="1:21" ht="12.75" x14ac:dyDescent="0.2">
      <c r="A268" s="1"/>
      <c r="D268" s="1" t="s">
        <v>183</v>
      </c>
      <c r="H268" s="1" t="s">
        <v>106</v>
      </c>
      <c r="L268" s="1" t="s">
        <v>211</v>
      </c>
      <c r="P268" s="1" t="s">
        <v>175</v>
      </c>
    </row>
    <row r="269" spans="1:21" ht="12.75" x14ac:dyDescent="0.2">
      <c r="A269" s="1"/>
      <c r="D269" s="1" t="s">
        <v>179</v>
      </c>
      <c r="H269" s="1" t="str">
        <f>H173</f>
        <v>Investment Held by Trustee</v>
      </c>
      <c r="L269" s="1" t="s">
        <v>211</v>
      </c>
      <c r="P269" s="1" t="s">
        <v>176</v>
      </c>
    </row>
    <row r="270" spans="1:21" ht="12.75" x14ac:dyDescent="0.2">
      <c r="A270" s="1"/>
      <c r="D270" s="1" t="s">
        <v>180</v>
      </c>
      <c r="H270" s="1" t="s">
        <v>96</v>
      </c>
      <c r="L270" s="1" t="s">
        <v>211</v>
      </c>
      <c r="P270" s="1" t="s">
        <v>96</v>
      </c>
    </row>
    <row r="271" spans="1:21" ht="12.75" x14ac:dyDescent="0.2">
      <c r="A271" s="1"/>
      <c r="D271" s="1" t="s">
        <v>184</v>
      </c>
      <c r="H271" s="1" t="s">
        <v>133</v>
      </c>
      <c r="L271" s="1" t="s">
        <v>211</v>
      </c>
      <c r="P271" s="1" t="s">
        <v>175</v>
      </c>
    </row>
    <row r="272" spans="1:21" ht="12.75" x14ac:dyDescent="0.2">
      <c r="A272" s="1"/>
      <c r="B272" s="1"/>
      <c r="D272" s="1" t="s">
        <v>181</v>
      </c>
      <c r="H272" s="1" t="s">
        <v>163</v>
      </c>
      <c r="L272" s="1" t="s">
        <v>162</v>
      </c>
      <c r="P272" s="1" t="s">
        <v>176</v>
      </c>
    </row>
    <row r="273" spans="1:16" ht="12.75" x14ac:dyDescent="0.2">
      <c r="A273" s="1"/>
      <c r="B273" s="1"/>
      <c r="D273" s="1" t="s">
        <v>182</v>
      </c>
      <c r="H273" s="1" t="str">
        <f>AA94</f>
        <v>Other Non-Operating Expenses</v>
      </c>
      <c r="L273" s="1" t="str">
        <f>L272</f>
        <v>Non-Operating Revenue/Expense</v>
      </c>
      <c r="P273" s="1" t="s">
        <v>176</v>
      </c>
    </row>
  </sheetData>
  <mergeCells count="25">
    <mergeCell ref="C4:H4"/>
    <mergeCell ref="C8:H8"/>
    <mergeCell ref="D194:U200"/>
    <mergeCell ref="H76:U77"/>
    <mergeCell ref="B11:V11"/>
    <mergeCell ref="B12:V12"/>
    <mergeCell ref="B14:V14"/>
    <mergeCell ref="B16:V16"/>
    <mergeCell ref="D124:V125"/>
    <mergeCell ref="D132:V134"/>
    <mergeCell ref="D260:U261"/>
    <mergeCell ref="D249:U250"/>
    <mergeCell ref="D253:U257"/>
    <mergeCell ref="D203:U209"/>
    <mergeCell ref="C5:H5"/>
    <mergeCell ref="C7:H7"/>
    <mergeCell ref="C6:H6"/>
    <mergeCell ref="F239:V239"/>
    <mergeCell ref="D241:U246"/>
    <mergeCell ref="D212:U213"/>
    <mergeCell ref="D217:U220"/>
    <mergeCell ref="D223:U224"/>
    <mergeCell ref="D227:U233"/>
    <mergeCell ref="B13:V13"/>
    <mergeCell ref="B15:V15"/>
  </mergeCells>
  <phoneticPr fontId="2" type="noConversion"/>
  <conditionalFormatting sqref="D59">
    <cfRule type="containsText" dxfId="2" priority="1" stopIfTrue="1" operator="containsText" text="Probability Weighting-Total error">
      <formula>NOT(ISERROR(SEARCH("Probability Weighting-Total error",D59)))</formula>
    </cfRule>
    <cfRule type="cellIs" dxfId="1" priority="2" stopIfTrue="1" operator="equal">
      <formula>"""Probability Weighting-Total error"""</formula>
    </cfRule>
    <cfRule type="containsText" dxfId="0" priority="3" stopIfTrue="1" operator="containsText" text="&quot;Probability Weighting-Total error&quot;">
      <formula>NOT(ISERROR(SEARCH("""Probability Weighting-Total error""",D59)))</formula>
    </cfRule>
  </conditionalFormatting>
  <dataValidations count="3">
    <dataValidation type="list" allowBlank="1" showInputMessage="1" showErrorMessage="1" sqref="F77">
      <formula1>$AA$76:$AA$76</formula1>
    </dataValidation>
    <dataValidation type="list" allowBlank="1" showInputMessage="1" showErrorMessage="1" sqref="J102">
      <formula1>$AA$102:$AB$102</formula1>
    </dataValidation>
    <dataValidation type="list" allowBlank="1" showInputMessage="1" showErrorMessage="1" sqref="F26 N83 F76">
      <formula1>$AA$76:$AA$77</formula1>
    </dataValidation>
  </dataValidations>
  <hyperlinks>
    <hyperlink ref="R120" r:id="rId1"/>
  </hyperlinks>
  <pageMargins left="0.25" right="0.25" top="0.25" bottom="0.5" header="0.5" footer="0.25"/>
  <pageSetup scale="46" fitToHeight="0" orientation="landscape" r:id="rId2"/>
  <headerFooter alignWithMargins="0">
    <oddFooter xml:space="preserve">&amp;L&amp;"Times New Roman,Regular"&amp;9IRM 83-1, Appendix B
&amp;D&amp;R&amp;"Times New Roman,Regular"&amp;9Page &amp;P of &amp;N
&amp;A&amp;"Arial,Regular"&amp;10
</oddFooter>
  </headerFooter>
  <rowBreaks count="3" manualBreakCount="3">
    <brk id="68" max="21" man="1"/>
    <brk id="115" max="21" man="1"/>
    <brk id="167"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
  <sheetViews>
    <sheetView view="pageBreakPreview" topLeftCell="D7" zoomScaleNormal="100" zoomScaleSheetLayoutView="100" workbookViewId="0">
      <selection activeCell="Q19" sqref="P19:Q19"/>
    </sheetView>
  </sheetViews>
  <sheetFormatPr defaultColWidth="9.140625" defaultRowHeight="12.75" outlineLevelCol="1" x14ac:dyDescent="0.2"/>
  <cols>
    <col min="1" max="1" width="11.28515625" style="1" hidden="1" customWidth="1" outlineLevel="1"/>
    <col min="2" max="2" width="10" style="27" customWidth="1" collapsed="1"/>
    <col min="3" max="3" width="27.28515625" style="27" bestFit="1" customWidth="1"/>
    <col min="4" max="4" width="2.28515625" style="27" customWidth="1"/>
    <col min="5" max="5" width="33.28515625" style="27" bestFit="1" customWidth="1"/>
    <col min="6" max="6" width="17.85546875" style="27" customWidth="1"/>
    <col min="7" max="7" width="4.5703125" style="1" bestFit="1" customWidth="1"/>
    <col min="8" max="8" width="11.42578125" style="1" customWidth="1"/>
    <col min="9" max="9" width="10.85546875" style="1" customWidth="1"/>
    <col min="10" max="10" width="15.42578125" style="1" bestFit="1" customWidth="1"/>
    <col min="11" max="11" width="13.5703125" style="1" customWidth="1"/>
    <col min="12" max="12" width="14.42578125" style="1" customWidth="1"/>
    <col min="13" max="13" width="14" style="1" customWidth="1"/>
    <col min="14" max="14" width="2.7109375" style="1" customWidth="1"/>
    <col min="15" max="15" width="15.28515625" style="1" bestFit="1" customWidth="1"/>
    <col min="16" max="16" width="13.7109375" style="1" bestFit="1" customWidth="1"/>
    <col min="17" max="17" width="13.5703125" style="52" bestFit="1" customWidth="1"/>
    <col min="18" max="18" width="13.7109375" style="1" bestFit="1" customWidth="1"/>
    <col min="19" max="19" width="2.7109375" style="1" customWidth="1"/>
    <col min="20" max="20" width="17.28515625" style="1" customWidth="1"/>
    <col min="21" max="21" width="12" style="1" customWidth="1"/>
    <col min="22" max="22" width="14.7109375" style="1" customWidth="1"/>
    <col min="23" max="23" width="11.28515625" style="1" customWidth="1"/>
    <col min="24" max="24" width="12" style="1" bestFit="1" customWidth="1"/>
    <col min="25" max="25" width="10.5703125" style="1" customWidth="1"/>
    <col min="26" max="26" width="24.42578125" style="1" bestFit="1" customWidth="1"/>
    <col min="27" max="16384" width="9.140625" style="1"/>
  </cols>
  <sheetData>
    <row r="1" spans="2:27" x14ac:dyDescent="0.2">
      <c r="AA1" s="109" t="s">
        <v>36</v>
      </c>
    </row>
    <row r="2" spans="2:27" x14ac:dyDescent="0.2">
      <c r="C2" s="114" t="s">
        <v>142</v>
      </c>
      <c r="E2" s="114" t="s">
        <v>144</v>
      </c>
      <c r="AA2" s="109" t="s">
        <v>37</v>
      </c>
    </row>
    <row r="3" spans="2:27" x14ac:dyDescent="0.2">
      <c r="C3" s="119" t="str">
        <f ca="1">MID(CELL("filename",C2),FIND("]",CELL("filename",C2))+1,255)</f>
        <v>Asset #1-Tracking</v>
      </c>
      <c r="E3" s="122" t="s">
        <v>153</v>
      </c>
    </row>
    <row r="5" spans="2:27" x14ac:dyDescent="0.2">
      <c r="C5" s="114" t="s">
        <v>127</v>
      </c>
      <c r="E5" s="114" t="s">
        <v>245</v>
      </c>
    </row>
    <row r="6" spans="2:27" x14ac:dyDescent="0.2">
      <c r="C6" s="117" t="s">
        <v>128</v>
      </c>
      <c r="E6" s="117" t="s">
        <v>246</v>
      </c>
    </row>
    <row r="7" spans="2:27" x14ac:dyDescent="0.2">
      <c r="C7" s="115">
        <f>'Asset #1-Eval'!J106</f>
        <v>43646</v>
      </c>
      <c r="D7" s="53"/>
      <c r="E7" s="118">
        <f>'Asset #1-Eval'!J65</f>
        <v>7706332.5999999996</v>
      </c>
      <c r="J7" s="120"/>
      <c r="K7" s="120"/>
    </row>
    <row r="8" spans="2:27" x14ac:dyDescent="0.2">
      <c r="I8" s="120"/>
      <c r="J8" s="120"/>
    </row>
    <row r="9" spans="2:27" ht="25.5" x14ac:dyDescent="0.2">
      <c r="C9" s="114" t="s">
        <v>171</v>
      </c>
      <c r="E9" s="163" t="s">
        <v>273</v>
      </c>
      <c r="I9" s="120"/>
      <c r="J9" s="120"/>
    </row>
    <row r="10" spans="2:27" x14ac:dyDescent="0.2">
      <c r="C10" s="115">
        <f>'Asset #1-Eval'!C5:H5</f>
        <v>43373</v>
      </c>
      <c r="D10" s="53"/>
      <c r="E10" s="116">
        <f>'Asset #1-Eval'!J104</f>
        <v>10.5</v>
      </c>
      <c r="I10" s="120"/>
      <c r="J10" s="120"/>
    </row>
    <row r="13" spans="2:27" x14ac:dyDescent="0.2">
      <c r="L13" s="121" t="s">
        <v>155</v>
      </c>
      <c r="M13" s="121" t="str">
        <f>IF(COUNTIF($B$16:$B$1048576,"Yes")=1,IF(INDEX($M$16:$M$1048576,MATCH("Yes",$B$16:$B$1048576,0))=0,"Okay","Error"),"")</f>
        <v>Okay</v>
      </c>
      <c r="Q13" s="121" t="s">
        <v>155</v>
      </c>
      <c r="R13" s="121" t="str">
        <f>IF(COUNTIF($B$16:$B$1048576,"Yes")=1,IF(AND(INDEX($R$16:$R$1048576,MATCH("Yes",$B$16:$B$1048576,0))=0,SUM($P$16:$Q$1048576)=0),"Okay","Error"),"")</f>
        <v>Okay</v>
      </c>
      <c r="U13" s="121" t="s">
        <v>155</v>
      </c>
      <c r="V13" s="121" t="str">
        <f>IF(COUNTIF($B$16:$B$1048576,"Yes")=1,IF(ABS(INDEX($L$16:$L$1048576,MATCH("Yes",$B$16:$B$1048576,0))+SUM($V$16:$V$1048576))&lt;=1,"Okay","Error"),"")</f>
        <v>Okay</v>
      </c>
    </row>
    <row r="14" spans="2:27" x14ac:dyDescent="0.2">
      <c r="B14" s="184" t="s">
        <v>267</v>
      </c>
      <c r="C14" s="184" t="s">
        <v>271</v>
      </c>
      <c r="D14" s="67"/>
      <c r="E14" s="184" t="s">
        <v>272</v>
      </c>
      <c r="F14" s="184" t="s">
        <v>199</v>
      </c>
      <c r="G14" s="185" t="s">
        <v>129</v>
      </c>
      <c r="H14" s="184" t="s">
        <v>247</v>
      </c>
      <c r="I14" s="184" t="s">
        <v>127</v>
      </c>
      <c r="J14" s="189" t="s">
        <v>206</v>
      </c>
      <c r="K14" s="190"/>
      <c r="L14" s="190"/>
      <c r="M14" s="191"/>
      <c r="N14" s="152"/>
      <c r="O14" s="192" t="s">
        <v>198</v>
      </c>
      <c r="P14" s="193"/>
      <c r="Q14" s="193"/>
      <c r="R14" s="194"/>
      <c r="S14" s="152"/>
      <c r="T14" s="186" t="s">
        <v>141</v>
      </c>
      <c r="U14" s="187"/>
      <c r="V14" s="188"/>
    </row>
    <row r="15" spans="2:27" ht="38.25" x14ac:dyDescent="0.2">
      <c r="B15" s="184"/>
      <c r="C15" s="184"/>
      <c r="D15" s="67"/>
      <c r="E15" s="184"/>
      <c r="F15" s="184"/>
      <c r="G15" s="185"/>
      <c r="H15" s="184"/>
      <c r="I15" s="184"/>
      <c r="J15" s="155" t="s">
        <v>134</v>
      </c>
      <c r="K15" s="156" t="s">
        <v>136</v>
      </c>
      <c r="L15" s="156" t="s">
        <v>137</v>
      </c>
      <c r="M15" s="157" t="s">
        <v>135</v>
      </c>
      <c r="N15" s="153"/>
      <c r="O15" s="158" t="s">
        <v>134</v>
      </c>
      <c r="P15" s="159" t="s">
        <v>138</v>
      </c>
      <c r="Q15" s="159" t="s">
        <v>139</v>
      </c>
      <c r="R15" s="160" t="s">
        <v>135</v>
      </c>
      <c r="S15" s="153"/>
      <c r="T15" s="164" t="s">
        <v>268</v>
      </c>
      <c r="U15" s="161" t="s">
        <v>199</v>
      </c>
      <c r="V15" s="162" t="s">
        <v>140</v>
      </c>
    </row>
    <row r="16" spans="2:27" x14ac:dyDescent="0.2">
      <c r="B16" s="111" t="s">
        <v>37</v>
      </c>
      <c r="C16" s="131"/>
      <c r="D16" s="63"/>
      <c r="E16" s="146"/>
      <c r="F16" s="63"/>
      <c r="G16" s="27">
        <v>1</v>
      </c>
      <c r="H16" s="166">
        <f>IFERROR(ROUND((MIN($E$10,$E$10-MIN(YEARFRAC($C$10,$C$7,1),1)-G16+2)),2),0)</f>
        <v>10.5</v>
      </c>
      <c r="I16" s="53">
        <f>IF(G16=1,C$7,EOMONTH(I14,12))</f>
        <v>43646</v>
      </c>
      <c r="J16" s="63">
        <v>0</v>
      </c>
      <c r="K16" s="62">
        <f>IF(G16=1,E$7,MAX(F16,0))</f>
        <v>7706332.5999999996</v>
      </c>
      <c r="L16" s="20">
        <f>IF(B16="Yes",-(J16+K16),IF(G16=1,0,MIN(F16,0)))</f>
        <v>0</v>
      </c>
      <c r="M16" s="21">
        <f>SUM(J16:L16)</f>
        <v>7706332.5999999996</v>
      </c>
      <c r="O16" s="21">
        <f>IFERROR(IF(G16=1,0,R15),0)</f>
        <v>0</v>
      </c>
      <c r="P16" s="21">
        <f>IFERROR(IF(AND(B16="Yes",G16=1),0,IF(OR(G16=1,R15&gt;0),K16,0)),0)</f>
        <v>7706332.5999999996</v>
      </c>
      <c r="Q16" s="21">
        <f t="shared" ref="Q16:Q27" si="0">IFERROR(IF(B16="Yes",-(O16+P16),IF(OR(L16-V16+O16&gt;0,G16=1),L16-V16,-O16)),0)</f>
        <v>-548944.24</v>
      </c>
      <c r="R16" s="21">
        <f>SUM(O16:Q16)</f>
        <v>7157388.3599999994</v>
      </c>
      <c r="T16" s="21">
        <f>IFERROR(IF(AND(B16="Yes",G16=1),0,IF(G16&gt;$E$10,R15,$E$7/($E$10)*IF(G16=1,MIN(YEARFRAC($C$10,$C$7,3),1),1)*IF(G16&lt;&gt;"",1,0))),0)</f>
        <v>548944.24</v>
      </c>
      <c r="U16" s="66">
        <f>IF(G16=1,0,IF(B16="Yes",F16,IFERROR((F16)/H16,0)))</f>
        <v>0</v>
      </c>
      <c r="V16" s="66">
        <f>IF(B16="Yes",-(L16)-SUM($V$15:V15),IF(G16=1,T16,IF(R15-T15-SUM(U$16:U16)&gt;0,T16+SUM(U$16:U16),T16+K16+L16)))*IF(G16&lt;&gt;"",1,0)+IF(G16="",$J16*E16+C16)</f>
        <v>548944.24</v>
      </c>
      <c r="X16" s="21"/>
      <c r="Y16" s="21"/>
    </row>
    <row r="17" spans="2:25" x14ac:dyDescent="0.2">
      <c r="B17" s="111" t="s">
        <v>37</v>
      </c>
      <c r="C17" s="64">
        <f>'Asset #1-Eval'!J136</f>
        <v>50000</v>
      </c>
      <c r="D17" s="63"/>
      <c r="E17" s="147">
        <f>'Asset #1-Eval'!J120</f>
        <v>0.03</v>
      </c>
      <c r="F17" s="63">
        <f>C17+E17*J17</f>
        <v>281189.978</v>
      </c>
      <c r="G17" s="27">
        <f>IF(COUNTIF($B$16:B16,"Yes")&gt;=1,"",IF(G16&gt;E$10,"",G16+1))</f>
        <v>2</v>
      </c>
      <c r="H17" s="166">
        <f t="shared" ref="H17:H27" si="1">IFERROR(ROUND((MIN($E$10,$E$10-MIN(YEARFRAC($C$10,$C$7,1),1)-G17+2)),2),0)</f>
        <v>9.75</v>
      </c>
      <c r="I17" s="53">
        <f t="shared" ref="I17:I27" si="2">IF(G17=1,C$7,EOMONTH(I16,12))</f>
        <v>44012</v>
      </c>
      <c r="J17" s="20">
        <f>M16</f>
        <v>7706332.5999999996</v>
      </c>
      <c r="K17" s="65">
        <f t="shared" ref="K17:K27" si="3">IF(G17=1,E$7,MAX(F17,0))</f>
        <v>281189.978</v>
      </c>
      <c r="L17" s="20">
        <f t="shared" ref="L17:L27" si="4">IF(B17="Yes",-(J17+K17),IF(G17=1,0,MIN(F17,0)))</f>
        <v>0</v>
      </c>
      <c r="M17" s="20">
        <f>SUM(J17:L17)</f>
        <v>7987522.5779999997</v>
      </c>
      <c r="N17" s="20"/>
      <c r="O17" s="20">
        <f t="shared" ref="O17:O27" si="5">IFERROR(IF(G17=1,0,R16),0)</f>
        <v>7157388.3599999994</v>
      </c>
      <c r="P17" s="20">
        <f t="shared" ref="P17:P27" si="6">IFERROR(IF(AND(B17="Yes",G17=1),0,IF(OR(G17=1,R16&gt;0),K17,0)),0)</f>
        <v>281189.978</v>
      </c>
      <c r="Q17" s="20">
        <f t="shared" si="0"/>
        <v>-762776.43583882786</v>
      </c>
      <c r="R17" s="20">
        <f>SUM(O17:Q17)</f>
        <v>6675801.9021611717</v>
      </c>
      <c r="S17" s="20"/>
      <c r="T17" s="20">
        <f t="shared" ref="T17:T27" si="7">IFERROR(IF(AND(B17="Yes",G17=1),0,IF(G17&gt;$E$10,R16,$E$7/($E$10)*IF(G17=1,MIN(YEARFRAC($C$10,$C$7,3),1),1)*IF(G17&lt;&gt;"",1,0))),0)</f>
        <v>733936.43809523806</v>
      </c>
      <c r="U17" s="20">
        <f t="shared" ref="U17:U27" si="8">IF(G17=1,0,IF(B17="Yes",F17,IFERROR((F17)/H17,0)))</f>
        <v>28839.997743589745</v>
      </c>
      <c r="V17" s="20">
        <f>IF(B17="Yes",-(L17)-SUM($V$15:V16),IF(G17=1,T17,IF(R16-T16-SUM(U$16:U17)&gt;0,T17+SUM(U$16:U17),T17+K17+L17)))*IF(G17&lt;&gt;"",1,0)+IF(G17="",$J17*E17+C17)</f>
        <v>762776.43583882786</v>
      </c>
      <c r="X17" s="21"/>
      <c r="Y17" s="21"/>
    </row>
    <row r="18" spans="2:25" x14ac:dyDescent="0.2">
      <c r="B18" s="111" t="s">
        <v>37</v>
      </c>
      <c r="C18" s="154">
        <f>-C17</f>
        <v>-50000</v>
      </c>
      <c r="D18" s="63"/>
      <c r="E18" s="147">
        <f>-E17</f>
        <v>-0.03</v>
      </c>
      <c r="F18" s="20">
        <f t="shared" ref="F18:F27" si="9">C18+E18*J18</f>
        <v>-289625.67733999999</v>
      </c>
      <c r="G18" s="27">
        <f>IF(COUNTIF($B$16:B17,"Yes")&gt;=1,"",IF(G17&gt;E$10,"",G17+1))</f>
        <v>3</v>
      </c>
      <c r="H18" s="166">
        <f t="shared" si="1"/>
        <v>8.75</v>
      </c>
      <c r="I18" s="53">
        <f t="shared" si="2"/>
        <v>44377</v>
      </c>
      <c r="J18" s="20">
        <f>M17</f>
        <v>7987522.5779999997</v>
      </c>
      <c r="K18" s="65">
        <f t="shared" si="3"/>
        <v>0</v>
      </c>
      <c r="L18" s="20">
        <f t="shared" si="4"/>
        <v>-289625.67733999999</v>
      </c>
      <c r="M18" s="20">
        <f>SUM(J18:L18)</f>
        <v>7697896.9006599998</v>
      </c>
      <c r="N18" s="20"/>
      <c r="O18" s="20">
        <f t="shared" si="5"/>
        <v>6675801.9021611717</v>
      </c>
      <c r="P18" s="20">
        <f t="shared" si="6"/>
        <v>0</v>
      </c>
      <c r="Q18" s="20">
        <f t="shared" si="0"/>
        <v>-1019302.035768542</v>
      </c>
      <c r="R18" s="20">
        <f>SUM(O18:Q18)</f>
        <v>5656499.8663926292</v>
      </c>
      <c r="S18" s="20"/>
      <c r="T18" s="20">
        <f t="shared" si="7"/>
        <v>733936.43809523806</v>
      </c>
      <c r="U18" s="20">
        <f t="shared" si="8"/>
        <v>-33100.07741028571</v>
      </c>
      <c r="V18" s="20">
        <f>IF(B18="Yes",-(L18)-SUM($V$15:V17),IF(G18=1,T18,IF(R17-T17-SUM(U$16:U18)&gt;0,T18+SUM(U$16:U18),T18+K18+L18)))*IF(G18&lt;&gt;"",1,0)+IF(G18="",$J18*E18+C18)</f>
        <v>729676.35842854204</v>
      </c>
      <c r="X18" s="21"/>
      <c r="Y18" s="21"/>
    </row>
    <row r="19" spans="2:25" x14ac:dyDescent="0.2">
      <c r="B19" s="111" t="s">
        <v>37</v>
      </c>
      <c r="C19" s="154">
        <v>100000</v>
      </c>
      <c r="D19" s="63"/>
      <c r="E19" s="147">
        <v>0.03</v>
      </c>
      <c r="F19" s="20">
        <f t="shared" si="9"/>
        <v>330936.90701979998</v>
      </c>
      <c r="G19" s="27">
        <f>IF(COUNTIF($B$16:B18,"Yes")&gt;=1,"",IF(G18&gt;E$10,"",G18+1))</f>
        <v>4</v>
      </c>
      <c r="H19" s="166">
        <f t="shared" si="1"/>
        <v>7.75</v>
      </c>
      <c r="I19" s="53">
        <f t="shared" si="2"/>
        <v>44742</v>
      </c>
      <c r="J19" s="20">
        <f t="shared" ref="J19:J27" si="10">M18</f>
        <v>7697896.9006599998</v>
      </c>
      <c r="K19" s="65">
        <f t="shared" si="3"/>
        <v>330936.90701979998</v>
      </c>
      <c r="L19" s="20">
        <f t="shared" si="4"/>
        <v>0</v>
      </c>
      <c r="M19" s="20">
        <f t="shared" ref="M19:M27" si="11">SUM(J19:L19)</f>
        <v>8028833.8076797994</v>
      </c>
      <c r="N19" s="20"/>
      <c r="O19" s="20">
        <f t="shared" si="5"/>
        <v>5656499.8663926292</v>
      </c>
      <c r="P19" s="20">
        <f t="shared" si="6"/>
        <v>330936.90701979998</v>
      </c>
      <c r="Q19" s="20">
        <f t="shared" si="0"/>
        <v>-772377.89481819374</v>
      </c>
      <c r="R19" s="20">
        <f t="shared" ref="R19:R27" si="12">SUM(O19:Q19)</f>
        <v>5215058.8785942346</v>
      </c>
      <c r="S19" s="20"/>
      <c r="T19" s="20">
        <f t="shared" si="7"/>
        <v>733936.43809523806</v>
      </c>
      <c r="U19" s="20">
        <f t="shared" si="8"/>
        <v>42701.536389651614</v>
      </c>
      <c r="V19" s="20">
        <f>IF(B19="Yes",-(L19)-SUM($V$15:V18),IF(G19=1,T19,IF(R18-T18-SUM(U$16:U19)&gt;0,T19+SUM(U$16:U19),T19+K19+L19)))*IF(G19&lt;&gt;"",1,0)+IF(G19="",$J19*E19+C19)</f>
        <v>772377.89481819374</v>
      </c>
      <c r="X19" s="21"/>
      <c r="Y19" s="21"/>
    </row>
    <row r="20" spans="2:25" x14ac:dyDescent="0.2">
      <c r="B20" s="111" t="s">
        <v>37</v>
      </c>
      <c r="C20" s="154">
        <f>-C19</f>
        <v>-100000</v>
      </c>
      <c r="D20" s="63"/>
      <c r="E20" s="147">
        <f>-E19</f>
        <v>-0.03</v>
      </c>
      <c r="F20" s="20">
        <f t="shared" si="9"/>
        <v>-340865.01423039398</v>
      </c>
      <c r="G20" s="27">
        <f>IF(COUNTIF($B$16:B19,"Yes")&gt;=1,"",IF(G19&gt;E$10,"",G19+1))</f>
        <v>5</v>
      </c>
      <c r="H20" s="166">
        <f t="shared" si="1"/>
        <v>6.75</v>
      </c>
      <c r="I20" s="53">
        <f t="shared" si="2"/>
        <v>45107</v>
      </c>
      <c r="J20" s="20">
        <f t="shared" si="10"/>
        <v>8028833.8076797994</v>
      </c>
      <c r="K20" s="65">
        <f t="shared" si="3"/>
        <v>0</v>
      </c>
      <c r="L20" s="20">
        <f t="shared" si="4"/>
        <v>-340865.01423039398</v>
      </c>
      <c r="M20" s="20">
        <f t="shared" si="11"/>
        <v>7687968.7934494056</v>
      </c>
      <c r="N20" s="20"/>
      <c r="O20" s="20">
        <f t="shared" si="5"/>
        <v>5215058.8785942346</v>
      </c>
      <c r="P20" s="20">
        <f t="shared" si="6"/>
        <v>0</v>
      </c>
      <c r="Q20" s="20">
        <f t="shared" si="0"/>
        <v>-1062744.3884218626</v>
      </c>
      <c r="R20" s="20">
        <f t="shared" si="12"/>
        <v>4152314.4901723722</v>
      </c>
      <c r="S20" s="20"/>
      <c r="T20" s="20">
        <f t="shared" si="7"/>
        <v>733936.43809523806</v>
      </c>
      <c r="U20" s="20">
        <f t="shared" si="8"/>
        <v>-50498.520626725032</v>
      </c>
      <c r="V20" s="20">
        <f>IF(B20="Yes",-(L20)-SUM($V$15:V19),IF(G20=1,T20,IF(R19-T19-SUM(U$16:U20)&gt;0,T20+SUM(U$16:U20),T20+K20+L20)))*IF(G20&lt;&gt;"",1,0)+IF(G20="",$J20*E20+C20)</f>
        <v>721879.3741914687</v>
      </c>
      <c r="X20" s="21"/>
      <c r="Y20" s="21"/>
    </row>
    <row r="21" spans="2:25" x14ac:dyDescent="0.2">
      <c r="B21" s="111" t="s">
        <v>37</v>
      </c>
      <c r="C21" s="154">
        <v>50000</v>
      </c>
      <c r="D21" s="63"/>
      <c r="E21" s="147">
        <v>0.03</v>
      </c>
      <c r="F21" s="20">
        <f t="shared" si="9"/>
        <v>280639.06380348216</v>
      </c>
      <c r="G21" s="27">
        <f>IF(COUNTIF($B$16:B20,"Yes")&gt;=1,"",IF(G20&gt;E$10,"",G20+1))</f>
        <v>6</v>
      </c>
      <c r="H21" s="166">
        <f t="shared" si="1"/>
        <v>5.75</v>
      </c>
      <c r="I21" s="53">
        <f t="shared" si="2"/>
        <v>45473</v>
      </c>
      <c r="J21" s="20">
        <f t="shared" si="10"/>
        <v>7687968.7934494056</v>
      </c>
      <c r="K21" s="65">
        <f t="shared" si="3"/>
        <v>280639.06380348216</v>
      </c>
      <c r="L21" s="20">
        <f t="shared" si="4"/>
        <v>0</v>
      </c>
      <c r="M21" s="20">
        <f t="shared" si="11"/>
        <v>7968607.8572528875</v>
      </c>
      <c r="N21" s="20"/>
      <c r="O21" s="20">
        <f t="shared" si="5"/>
        <v>4152314.4901723722</v>
      </c>
      <c r="P21" s="20">
        <f t="shared" si="6"/>
        <v>280639.06380348216</v>
      </c>
      <c r="Q21" s="20">
        <f>IFERROR(IF(B21="Yes",-(O21+P21),IF(OR(L21-V21+O21&gt;0,G21=1),L21-V21,-O21)),0)</f>
        <v>-770686.16789642209</v>
      </c>
      <c r="R21" s="20">
        <f t="shared" si="12"/>
        <v>3662267.386079432</v>
      </c>
      <c r="S21" s="20"/>
      <c r="T21" s="20">
        <f t="shared" si="7"/>
        <v>733936.43809523806</v>
      </c>
      <c r="U21" s="20">
        <f t="shared" si="8"/>
        <v>48806.793704953416</v>
      </c>
      <c r="V21" s="20">
        <f>IF(B21="Yes",-(L21)-SUM($V$15:V20),IF(G21=1,T21,IF(R20-T20-SUM(U$16:U21)&gt;0,T21+SUM(U$16:U21),T21+K21+L21)))*IF(G21&lt;&gt;"",1,0)+IF(G21="",$J21*E21+C21)</f>
        <v>770686.16789642209</v>
      </c>
      <c r="X21" s="21"/>
      <c r="Y21" s="21"/>
    </row>
    <row r="22" spans="2:25" x14ac:dyDescent="0.2">
      <c r="B22" s="111" t="s">
        <v>37</v>
      </c>
      <c r="C22" s="154"/>
      <c r="D22" s="63"/>
      <c r="E22" s="147"/>
      <c r="F22" s="20">
        <f t="shared" si="9"/>
        <v>0</v>
      </c>
      <c r="G22" s="27">
        <f>IF(COUNTIF($B$16:B21,"Yes")&gt;=1,"",IF(G21&gt;E$10,"",G21+1))</f>
        <v>7</v>
      </c>
      <c r="H22" s="166">
        <f t="shared" si="1"/>
        <v>4.75</v>
      </c>
      <c r="I22" s="53">
        <f t="shared" si="2"/>
        <v>45838</v>
      </c>
      <c r="J22" s="20">
        <f t="shared" si="10"/>
        <v>7968607.8572528875</v>
      </c>
      <c r="K22" s="65">
        <f t="shared" si="3"/>
        <v>0</v>
      </c>
      <c r="L22" s="20">
        <f t="shared" si="4"/>
        <v>0</v>
      </c>
      <c r="M22" s="20">
        <f t="shared" si="11"/>
        <v>7968607.8572528875</v>
      </c>
      <c r="N22" s="20"/>
      <c r="O22" s="20">
        <f t="shared" si="5"/>
        <v>3662267.386079432</v>
      </c>
      <c r="P22" s="20">
        <f t="shared" si="6"/>
        <v>0</v>
      </c>
      <c r="Q22" s="20">
        <f t="shared" si="0"/>
        <v>-770686.16789642209</v>
      </c>
      <c r="R22" s="20">
        <f t="shared" si="12"/>
        <v>2891581.2181830099</v>
      </c>
      <c r="S22" s="20"/>
      <c r="T22" s="20">
        <f t="shared" si="7"/>
        <v>733936.43809523806</v>
      </c>
      <c r="U22" s="20">
        <f t="shared" si="8"/>
        <v>0</v>
      </c>
      <c r="V22" s="20">
        <f>IF(B22="Yes",-(L22)-SUM($V$15:V21),IF(G22=1,T22,IF(R21-T21-SUM(U$16:U22)&gt;0,T22+SUM(U$16:U22),T22+K22+L22)))*IF(G22&lt;&gt;"",1,0)+IF(G22="",$J22*E22+C22)</f>
        <v>770686.16789642209</v>
      </c>
      <c r="X22" s="21"/>
      <c r="Y22" s="21"/>
    </row>
    <row r="23" spans="2:25" x14ac:dyDescent="0.2">
      <c r="B23" s="111" t="s">
        <v>37</v>
      </c>
      <c r="C23" s="154">
        <v>-50000</v>
      </c>
      <c r="D23" s="63"/>
      <c r="E23" s="147">
        <v>-5.0000000000000001E-3</v>
      </c>
      <c r="F23" s="20">
        <f t="shared" si="9"/>
        <v>-89843.039286264437</v>
      </c>
      <c r="G23" s="27">
        <f>IF(COUNTIF($B$16:B22,"Yes")&gt;=1,"",IF(G22&gt;E$10,"",G22+1))</f>
        <v>8</v>
      </c>
      <c r="H23" s="166">
        <f t="shared" si="1"/>
        <v>3.75</v>
      </c>
      <c r="I23" s="53">
        <f t="shared" si="2"/>
        <v>46203</v>
      </c>
      <c r="J23" s="20">
        <f t="shared" si="10"/>
        <v>7968607.8572528875</v>
      </c>
      <c r="K23" s="65">
        <f t="shared" si="3"/>
        <v>0</v>
      </c>
      <c r="L23" s="20">
        <f t="shared" si="4"/>
        <v>-89843.039286264437</v>
      </c>
      <c r="M23" s="20">
        <f t="shared" si="11"/>
        <v>7878764.8179666232</v>
      </c>
      <c r="N23" s="20"/>
      <c r="O23" s="20">
        <f t="shared" si="5"/>
        <v>2891581.2181830099</v>
      </c>
      <c r="P23" s="20">
        <f t="shared" si="6"/>
        <v>0</v>
      </c>
      <c r="Q23" s="20">
        <f t="shared" si="0"/>
        <v>-836571.06337301608</v>
      </c>
      <c r="R23" s="20">
        <f t="shared" si="12"/>
        <v>2055010.1548099937</v>
      </c>
      <c r="S23" s="20"/>
      <c r="T23" s="20">
        <f t="shared" si="7"/>
        <v>733936.43809523806</v>
      </c>
      <c r="U23" s="20">
        <f t="shared" si="8"/>
        <v>-23958.143809670517</v>
      </c>
      <c r="V23" s="20">
        <f>IF(B23="Yes",-(L23)-SUM($V$15:V22),IF(G23=1,T23,IF(R22-T22-SUM(U$16:U23)&gt;0,T23+SUM(U$16:U23),T23+K23+L23)))*IF(G23&lt;&gt;"",1,0)+IF(G23="",$J23*E23+C23)</f>
        <v>746728.02408675163</v>
      </c>
      <c r="X23" s="21"/>
      <c r="Y23" s="21"/>
    </row>
    <row r="24" spans="2:25" x14ac:dyDescent="0.2">
      <c r="B24" s="111" t="s">
        <v>37</v>
      </c>
      <c r="C24" s="154"/>
      <c r="D24" s="63"/>
      <c r="E24" s="147"/>
      <c r="F24" s="20">
        <f t="shared" si="9"/>
        <v>0</v>
      </c>
      <c r="G24" s="27">
        <f>IF(COUNTIF($B$16:B23,"Yes")&gt;=1,"",IF(G23&gt;E$10,"",G23+1))</f>
        <v>9</v>
      </c>
      <c r="H24" s="166">
        <f t="shared" si="1"/>
        <v>2.75</v>
      </c>
      <c r="I24" s="53">
        <f t="shared" si="2"/>
        <v>46568</v>
      </c>
      <c r="J24" s="20">
        <f t="shared" si="10"/>
        <v>7878764.8179666232</v>
      </c>
      <c r="K24" s="65">
        <f t="shared" si="3"/>
        <v>0</v>
      </c>
      <c r="L24" s="20">
        <f t="shared" si="4"/>
        <v>0</v>
      </c>
      <c r="M24" s="20">
        <f t="shared" si="11"/>
        <v>7878764.8179666232</v>
      </c>
      <c r="N24" s="20"/>
      <c r="O24" s="20">
        <f t="shared" si="5"/>
        <v>2055010.1548099937</v>
      </c>
      <c r="P24" s="20">
        <f t="shared" si="6"/>
        <v>0</v>
      </c>
      <c r="Q24" s="20">
        <f t="shared" si="0"/>
        <v>-746728.02408675163</v>
      </c>
      <c r="R24" s="20">
        <f t="shared" si="12"/>
        <v>1308282.1307232422</v>
      </c>
      <c r="S24" s="20"/>
      <c r="T24" s="20">
        <f t="shared" si="7"/>
        <v>733936.43809523806</v>
      </c>
      <c r="U24" s="20">
        <f t="shared" si="8"/>
        <v>0</v>
      </c>
      <c r="V24" s="20">
        <f>IF(B24="Yes",-(L24)-SUM($V$15:V23),IF(G24=1,T24,IF(R23-T23-SUM(U$16:U24)&gt;0,T24+SUM(U$16:U24),T24+K24+L24)))*IF(G24&lt;&gt;"",1,0)+IF(G24="",$J24*E24+C24)</f>
        <v>746728.02408675163</v>
      </c>
      <c r="X24" s="21"/>
      <c r="Y24" s="21"/>
    </row>
    <row r="25" spans="2:25" x14ac:dyDescent="0.2">
      <c r="B25" s="111" t="s">
        <v>37</v>
      </c>
      <c r="C25" s="154"/>
      <c r="D25" s="63"/>
      <c r="E25" s="147"/>
      <c r="F25" s="20">
        <f t="shared" si="9"/>
        <v>0</v>
      </c>
      <c r="G25" s="27">
        <f>IF(COUNTIF($B$16:B24,"Yes")&gt;=1,"",IF(G24&gt;E$10,"",G24+1))</f>
        <v>10</v>
      </c>
      <c r="H25" s="166">
        <f t="shared" si="1"/>
        <v>1.75</v>
      </c>
      <c r="I25" s="53">
        <f t="shared" si="2"/>
        <v>46934</v>
      </c>
      <c r="J25" s="20">
        <f t="shared" si="10"/>
        <v>7878764.8179666232</v>
      </c>
      <c r="K25" s="65">
        <f t="shared" si="3"/>
        <v>0</v>
      </c>
      <c r="L25" s="20">
        <f t="shared" si="4"/>
        <v>0</v>
      </c>
      <c r="M25" s="20">
        <f t="shared" si="11"/>
        <v>7878764.8179666232</v>
      </c>
      <c r="N25" s="20"/>
      <c r="O25" s="20">
        <f t="shared" si="5"/>
        <v>1308282.1307232422</v>
      </c>
      <c r="P25" s="20">
        <f t="shared" si="6"/>
        <v>0</v>
      </c>
      <c r="Q25" s="20">
        <f t="shared" si="0"/>
        <v>-746728.02408675163</v>
      </c>
      <c r="R25" s="20">
        <f t="shared" si="12"/>
        <v>561554.10663649056</v>
      </c>
      <c r="S25" s="20"/>
      <c r="T25" s="20">
        <f t="shared" si="7"/>
        <v>733936.43809523806</v>
      </c>
      <c r="U25" s="20">
        <f t="shared" si="8"/>
        <v>0</v>
      </c>
      <c r="V25" s="20">
        <f>IF(B25="Yes",-(L25)-SUM($V$15:V24),IF(G25=1,T25,IF(R24-T24-SUM(U$16:U25)&gt;0,T25+SUM(U$16:U25),T25+K25+L25)))*IF(G25&lt;&gt;"",1,0)+IF(G25="",$J25*E25+C25)</f>
        <v>746728.02408675163</v>
      </c>
      <c r="X25" s="21"/>
      <c r="Y25" s="21"/>
    </row>
    <row r="26" spans="2:25" x14ac:dyDescent="0.2">
      <c r="B26" s="111" t="s">
        <v>37</v>
      </c>
      <c r="C26" s="154"/>
      <c r="D26" s="63"/>
      <c r="E26" s="147"/>
      <c r="F26" s="20">
        <f t="shared" si="9"/>
        <v>0</v>
      </c>
      <c r="G26" s="27">
        <f>IF(COUNTIF($B$16:B25,"Yes")&gt;=1,"",IF(G25&gt;E$10,"",G25+1))</f>
        <v>11</v>
      </c>
      <c r="H26" s="166">
        <f t="shared" si="1"/>
        <v>0.75</v>
      </c>
      <c r="I26" s="53">
        <f t="shared" si="2"/>
        <v>47299</v>
      </c>
      <c r="J26" s="20">
        <f t="shared" si="10"/>
        <v>7878764.8179666232</v>
      </c>
      <c r="K26" s="65">
        <f t="shared" si="3"/>
        <v>0</v>
      </c>
      <c r="L26" s="20">
        <f t="shared" si="4"/>
        <v>0</v>
      </c>
      <c r="M26" s="20">
        <f t="shared" si="11"/>
        <v>7878764.8179666232</v>
      </c>
      <c r="N26" s="20"/>
      <c r="O26" s="20">
        <f t="shared" si="5"/>
        <v>561554.10663649056</v>
      </c>
      <c r="P26" s="20">
        <f t="shared" si="6"/>
        <v>0</v>
      </c>
      <c r="Q26" s="20">
        <f t="shared" si="0"/>
        <v>-561554.10663649056</v>
      </c>
      <c r="R26" s="20">
        <f t="shared" si="12"/>
        <v>0</v>
      </c>
      <c r="S26" s="20"/>
      <c r="T26" s="20">
        <f t="shared" si="7"/>
        <v>561554.10663649056</v>
      </c>
      <c r="U26" s="20">
        <f t="shared" si="8"/>
        <v>0</v>
      </c>
      <c r="V26" s="20">
        <f>IF(B26="Yes",-(L26)-SUM($V$15:V25),IF(G26=1,T26,IF(R25-T25-SUM(U$16:U26)&gt;0,T26+SUM(U$16:U26),T26+K26+L26)))*IF(G26&lt;&gt;"",1,0)+IF(G26="",$J26*E26+C26)</f>
        <v>561554.10663649056</v>
      </c>
      <c r="X26" s="21"/>
      <c r="Y26" s="21"/>
    </row>
    <row r="27" spans="2:25" x14ac:dyDescent="0.2">
      <c r="B27" s="111" t="s">
        <v>36</v>
      </c>
      <c r="C27" s="154"/>
      <c r="D27" s="63"/>
      <c r="E27" s="147">
        <v>0.02</v>
      </c>
      <c r="F27" s="20">
        <f t="shared" si="9"/>
        <v>157575.29635933248</v>
      </c>
      <c r="G27" s="27" t="str">
        <f>IF(COUNTIF($B$16:B26,"Yes")&gt;=1,"",IF(G26&gt;E$10,"",G26+1))</f>
        <v/>
      </c>
      <c r="H27" s="166">
        <f t="shared" si="1"/>
        <v>0</v>
      </c>
      <c r="I27" s="53">
        <f t="shared" si="2"/>
        <v>47664</v>
      </c>
      <c r="J27" s="20">
        <f t="shared" si="10"/>
        <v>7878764.8179666232</v>
      </c>
      <c r="K27" s="65">
        <f t="shared" si="3"/>
        <v>157575.29635933248</v>
      </c>
      <c r="L27" s="20">
        <f t="shared" si="4"/>
        <v>-8036340.1143259555</v>
      </c>
      <c r="M27" s="20">
        <f t="shared" si="11"/>
        <v>0</v>
      </c>
      <c r="N27" s="20"/>
      <c r="O27" s="20">
        <f t="shared" si="5"/>
        <v>0</v>
      </c>
      <c r="P27" s="20">
        <f t="shared" si="6"/>
        <v>0</v>
      </c>
      <c r="Q27" s="20">
        <f t="shared" si="0"/>
        <v>0</v>
      </c>
      <c r="R27" s="20">
        <f t="shared" si="12"/>
        <v>0</v>
      </c>
      <c r="S27" s="20"/>
      <c r="T27" s="20">
        <f t="shared" si="7"/>
        <v>0</v>
      </c>
      <c r="U27" s="20">
        <f t="shared" si="8"/>
        <v>157575.29635933248</v>
      </c>
      <c r="V27" s="20">
        <f>IF(B27="Yes",-(L27)-SUM($V$15:V26),IF(G27=1,T27,IF(R26-T26-SUM(U$16:U27)&gt;0,T27+SUM(U$16:U27),T27+K27+L27)))*IF(G27&lt;&gt;"",1,0)+IF(G27="",$J27*E27+C27)</f>
        <v>157575.29635933248</v>
      </c>
    </row>
    <row r="28" spans="2:25" x14ac:dyDescent="0.2">
      <c r="G28" s="27"/>
      <c r="H28" s="27"/>
      <c r="I28" s="53"/>
      <c r="J28" s="20"/>
      <c r="K28" s="65"/>
      <c r="L28" s="20"/>
      <c r="M28" s="20"/>
      <c r="N28" s="20"/>
      <c r="O28" s="20"/>
      <c r="P28" s="20"/>
      <c r="Q28" s="20"/>
      <c r="R28" s="20"/>
      <c r="S28" s="20"/>
      <c r="T28" s="20"/>
      <c r="U28" s="20"/>
      <c r="V28" s="20"/>
    </row>
    <row r="29" spans="2:25" x14ac:dyDescent="0.2">
      <c r="Q29" s="68"/>
      <c r="U29" s="68"/>
    </row>
    <row r="30" spans="2:25" x14ac:dyDescent="0.2">
      <c r="L30" s="68"/>
      <c r="Q30" s="68"/>
      <c r="V30" s="21"/>
    </row>
    <row r="31" spans="2:25" x14ac:dyDescent="0.2">
      <c r="Q31" s="68"/>
    </row>
    <row r="32" spans="2:25" x14ac:dyDescent="0.2">
      <c r="Q32" s="68"/>
    </row>
    <row r="33" spans="17:17" x14ac:dyDescent="0.2">
      <c r="Q33" s="68"/>
    </row>
  </sheetData>
  <mergeCells count="10">
    <mergeCell ref="B14:B15"/>
    <mergeCell ref="G14:G15"/>
    <mergeCell ref="T14:V14"/>
    <mergeCell ref="E14:E15"/>
    <mergeCell ref="C14:C15"/>
    <mergeCell ref="J14:M14"/>
    <mergeCell ref="O14:R14"/>
    <mergeCell ref="H14:H15"/>
    <mergeCell ref="I14:I15"/>
    <mergeCell ref="F14:F15"/>
  </mergeCells>
  <dataValidations count="1">
    <dataValidation type="list" allowBlank="1" showInputMessage="1" showErrorMessage="1" sqref="B16:B27">
      <formula1>$AA$1:$AA$2</formula1>
    </dataValidation>
  </dataValidations>
  <pageMargins left="0.25" right="0.25" top="0.75" bottom="0.75" header="0.3" footer="0.3"/>
  <pageSetup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36"/>
  <sheetViews>
    <sheetView workbookViewId="0">
      <selection activeCell="C34" sqref="C34"/>
    </sheetView>
  </sheetViews>
  <sheetFormatPr defaultColWidth="9.140625" defaultRowHeight="12.75" x14ac:dyDescent="0.2"/>
  <cols>
    <col min="1" max="1" width="9.140625" style="55"/>
    <col min="2" max="2" width="12.28515625" style="55" customWidth="1"/>
    <col min="3" max="3" width="95.7109375" style="55" customWidth="1"/>
    <col min="4" max="16384" width="9.140625" style="55"/>
  </cols>
  <sheetData>
    <row r="4" spans="2:3" s="56" customFormat="1" x14ac:dyDescent="0.2">
      <c r="B4" s="57" t="s">
        <v>204</v>
      </c>
      <c r="C4" s="57"/>
    </row>
    <row r="5" spans="2:3" x14ac:dyDescent="0.2">
      <c r="B5" s="58"/>
      <c r="C5" s="58" t="str">
        <f>'Asset #1-Eval'!H86</f>
        <v>Financial Statement Reporting Line</v>
      </c>
    </row>
    <row r="6" spans="2:3" x14ac:dyDescent="0.2">
      <c r="B6" s="59" t="s">
        <v>45</v>
      </c>
      <c r="C6" s="59" t="str">
        <f>'Asset #1-Eval'!H87</f>
        <v>Deferred Outflows of Resources - ARO</v>
      </c>
    </row>
    <row r="7" spans="2:3" ht="14.25" x14ac:dyDescent="0.2">
      <c r="B7" s="59" t="s">
        <v>45</v>
      </c>
      <c r="C7" s="134" t="s">
        <v>214</v>
      </c>
    </row>
    <row r="8" spans="2:3" ht="14.25" x14ac:dyDescent="0.2">
      <c r="B8" s="59" t="s">
        <v>46</v>
      </c>
      <c r="C8" s="133" t="s">
        <v>185</v>
      </c>
    </row>
    <row r="9" spans="2:3" ht="14.25" x14ac:dyDescent="0.2">
      <c r="B9" s="136" t="s">
        <v>212</v>
      </c>
    </row>
    <row r="10" spans="2:3" ht="14.25" x14ac:dyDescent="0.2">
      <c r="B10" s="136" t="s">
        <v>191</v>
      </c>
    </row>
    <row r="11" spans="2:3" x14ac:dyDescent="0.2">
      <c r="B11" s="132"/>
    </row>
    <row r="12" spans="2:3" s="56" customFormat="1" x14ac:dyDescent="0.2">
      <c r="B12" s="57" t="s">
        <v>205</v>
      </c>
      <c r="C12" s="57"/>
    </row>
    <row r="13" spans="2:3" x14ac:dyDescent="0.2">
      <c r="B13" s="58"/>
      <c r="C13" s="58" t="str">
        <f>$C$5</f>
        <v>Financial Statement Reporting Line</v>
      </c>
    </row>
    <row r="14" spans="2:3" x14ac:dyDescent="0.2">
      <c r="B14" s="59" t="s">
        <v>45</v>
      </c>
      <c r="C14" s="59" t="str">
        <f>'Asset #1-Eval'!H113</f>
        <v>Other Non-Operating Expenses</v>
      </c>
    </row>
    <row r="15" spans="2:3" x14ac:dyDescent="0.2">
      <c r="B15" s="59" t="s">
        <v>46</v>
      </c>
      <c r="C15" s="59" t="str">
        <f>'Asset #1-Eval'!H114</f>
        <v>Deferred Outflows of Resources - ARO</v>
      </c>
    </row>
    <row r="17" spans="2:3" s="56" customFormat="1" x14ac:dyDescent="0.2">
      <c r="B17" s="57" t="s">
        <v>156</v>
      </c>
      <c r="C17" s="57"/>
    </row>
    <row r="18" spans="2:3" x14ac:dyDescent="0.2">
      <c r="B18" s="58"/>
      <c r="C18" s="58" t="str">
        <f>$C$5</f>
        <v>Financial Statement Reporting Line</v>
      </c>
    </row>
    <row r="19" spans="2:3" x14ac:dyDescent="0.2">
      <c r="B19" s="59" t="s">
        <v>45</v>
      </c>
      <c r="C19" s="59" t="str">
        <f>'Asset #1-Eval'!H87</f>
        <v>Deferred Outflows of Resources - ARO</v>
      </c>
    </row>
    <row r="20" spans="2:3" x14ac:dyDescent="0.2">
      <c r="B20" s="59" t="s">
        <v>46</v>
      </c>
      <c r="C20" s="59" t="str">
        <f>'Asset #1-Eval'!H88</f>
        <v>Noncurrent Liabilities-ARO</v>
      </c>
    </row>
    <row r="22" spans="2:3" s="56" customFormat="1" x14ac:dyDescent="0.2">
      <c r="B22" s="57" t="s">
        <v>131</v>
      </c>
      <c r="C22" s="57"/>
    </row>
    <row r="23" spans="2:3" x14ac:dyDescent="0.2">
      <c r="B23" s="58"/>
      <c r="C23" s="58" t="str">
        <f>$C$5</f>
        <v>Financial Statement Reporting Line</v>
      </c>
    </row>
    <row r="24" spans="2:3" x14ac:dyDescent="0.2">
      <c r="B24" s="59" t="s">
        <v>45</v>
      </c>
      <c r="C24" s="59" t="str">
        <f>'Asset #1-Eval'!H173</f>
        <v>Investment Held by Trustee</v>
      </c>
    </row>
    <row r="25" spans="2:3" x14ac:dyDescent="0.2">
      <c r="B25" s="59" t="s">
        <v>46</v>
      </c>
      <c r="C25" s="59" t="str">
        <f>'Asset #1-Eval'!H174</f>
        <v>Cash</v>
      </c>
    </row>
    <row r="27" spans="2:3" s="56" customFormat="1" x14ac:dyDescent="0.2">
      <c r="B27" s="57" t="s">
        <v>193</v>
      </c>
      <c r="C27" s="57"/>
    </row>
    <row r="28" spans="2:3" x14ac:dyDescent="0.2">
      <c r="B28" s="58"/>
      <c r="C28" s="58" t="str">
        <f>$C$5</f>
        <v>Financial Statement Reporting Line</v>
      </c>
    </row>
    <row r="29" spans="2:3" ht="14.25" x14ac:dyDescent="0.2">
      <c r="B29" s="133" t="s">
        <v>186</v>
      </c>
      <c r="C29" s="58" t="str">
        <f>'Asset #1-Eval'!H182</f>
        <v>Other Non-Operating Expenses</v>
      </c>
    </row>
    <row r="30" spans="2:3" ht="14.25" x14ac:dyDescent="0.2">
      <c r="B30" s="133" t="s">
        <v>187</v>
      </c>
      <c r="C30" s="59" t="str">
        <f>'Asset #1-Eval'!H183</f>
        <v>Current Liabilities-ARO</v>
      </c>
    </row>
    <row r="31" spans="2:3" x14ac:dyDescent="0.2">
      <c r="B31" s="59" t="s">
        <v>46</v>
      </c>
      <c r="C31" s="59" t="str">
        <f>'Asset #1-Eval'!H184</f>
        <v>Cash/Investment Held by Trustee/Accounts Payable</v>
      </c>
    </row>
    <row r="32" spans="2:3" ht="14.25" x14ac:dyDescent="0.2">
      <c r="B32" s="133" t="s">
        <v>188</v>
      </c>
      <c r="C32" s="59" t="str">
        <f>'Asset #1-Eval'!H185</f>
        <v>Deferred Outflows of Resources - ARO</v>
      </c>
    </row>
    <row r="33" spans="2:3" ht="14.25" x14ac:dyDescent="0.2">
      <c r="B33" s="135" t="s">
        <v>189</v>
      </c>
      <c r="C33" s="132"/>
    </row>
    <row r="34" spans="2:3" ht="14.25" x14ac:dyDescent="0.2">
      <c r="B34" s="135" t="s">
        <v>190</v>
      </c>
      <c r="C34" s="132"/>
    </row>
    <row r="35" spans="2:3" ht="14.25" x14ac:dyDescent="0.2">
      <c r="B35" s="135" t="s">
        <v>203</v>
      </c>
      <c r="C35" s="132"/>
    </row>
    <row r="36" spans="2:3" x14ac:dyDescent="0.2">
      <c r="B36" s="132"/>
      <c r="C36" s="132"/>
    </row>
  </sheetData>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 Tracking Sheet</vt:lpstr>
      <vt:lpstr>Asset #1-Eval</vt:lpstr>
      <vt:lpstr>Asset #1-Tracking</vt:lpstr>
      <vt:lpstr>Accounting Summary</vt:lpstr>
      <vt:lpstr>'Accounting Summary'!Print_Area</vt:lpstr>
      <vt:lpstr>'Asset #1-Eval'!Print_Area</vt:lpstr>
      <vt:lpstr>'Asset #1-Tracking'!Print_Area</vt:lpstr>
      <vt:lpstr>'Summary Tracking Sheet'!Print_Area</vt:lpstr>
      <vt:lpstr>'Asset #1-Eval'!Print_Titles</vt:lpstr>
    </vt:vector>
  </TitlesOfParts>
  <Company>UCOP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rsatorre</cp:lastModifiedBy>
  <cp:lastPrinted>2019-01-16T02:01:14Z</cp:lastPrinted>
  <dcterms:created xsi:type="dcterms:W3CDTF">2007-05-09T20:27:01Z</dcterms:created>
  <dcterms:modified xsi:type="dcterms:W3CDTF">2019-04-22T16:30:10Z</dcterms:modified>
</cp:coreProperties>
</file>