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270" windowWidth="14895" windowHeight="7875" activeTab="0"/>
  </bookViews>
  <sheets>
    <sheet name="Intro" sheetId="1" r:id="rId1"/>
    <sheet name="Events" sheetId="2" r:id="rId2"/>
    <sheet name="Likelihood" sheetId="3" r:id="rId3"/>
    <sheet name="Time" sheetId="4" r:id="rId4"/>
    <sheet name="Financial" sheetId="5" r:id="rId5"/>
    <sheet name="Injury" sheetId="6" r:id="rId6"/>
    <sheet name="Reputation" sheetId="7" r:id="rId7"/>
    <sheet name="Summary" sheetId="8" r:id="rId8"/>
    <sheet name="Map" sheetId="9" r:id="rId9"/>
    <sheet name="Index" sheetId="10" r:id="rId10"/>
    <sheet name="List of Locations" sheetId="11" r:id="rId11"/>
    <sheet name="MapNums" sheetId="12" r:id="rId12"/>
    <sheet name="Export" sheetId="13" r:id="rId13"/>
  </sheets>
  <definedNames>
    <definedName name="Axes">'Index'!$I$52:$I$67</definedName>
    <definedName name="Controls">'Index'!$I$41:$I$48</definedName>
    <definedName name="Financial">'Index'!$I$18:$I$22</definedName>
    <definedName name="Injury">'Index'!$I$26:$I$30</definedName>
    <definedName name="Likelihood">'Index'!$I$4:$I$8</definedName>
    <definedName name="Locations">'List of Locations'!$A$2:$A$19</definedName>
    <definedName name="_xlnm.Print_Area" localSheetId="1">'Events'!$E$2:$E$17</definedName>
    <definedName name="_xlnm.Print_Area" localSheetId="4">'Financial'!$E$2:$G$17</definedName>
    <definedName name="_xlnm.Print_Area" localSheetId="5">'Injury'!$E$2:$G$17</definedName>
    <definedName name="_xlnm.Print_Area" localSheetId="2">'Likelihood'!$E$2:$G$17</definedName>
    <definedName name="_xlnm.Print_Area" localSheetId="8">'Map'!$D$2:$N$23</definedName>
    <definedName name="_xlnm.Print_Area" localSheetId="6">'Reputation'!$E$2:$G$17</definedName>
    <definedName name="_xlnm.Print_Area" localSheetId="7">'Summary'!$E$3:$AF$18</definedName>
    <definedName name="_xlnm.Print_Area" localSheetId="3">'Time'!$E$2:$G$17</definedName>
    <definedName name="Reputation">'Index'!$I$34:$I$37</definedName>
    <definedName name="Time">'Index'!$I$12:$I$14</definedName>
  </definedNames>
  <calcPr fullCalcOnLoad="1"/>
</workbook>
</file>

<file path=xl/sharedStrings.xml><?xml version="1.0" encoding="utf-8"?>
<sst xmlns="http://schemas.openxmlformats.org/spreadsheetml/2006/main" count="417" uniqueCount="188">
  <si>
    <t>Potential Risk Events</t>
  </si>
  <si>
    <t>Step 1: Identify Potential Risk Events</t>
  </si>
  <si>
    <t>Controls</t>
  </si>
  <si>
    <t>Reports</t>
  </si>
  <si>
    <t xml:space="preserve">Summary </t>
  </si>
  <si>
    <t>Chart of Events with Controls</t>
  </si>
  <si>
    <t>Evaluating Risks</t>
  </si>
  <si>
    <t>Likelihood</t>
  </si>
  <si>
    <t>Time</t>
  </si>
  <si>
    <t>Extremely rare</t>
  </si>
  <si>
    <t>Factor</t>
  </si>
  <si>
    <t>Occurs rarely</t>
  </si>
  <si>
    <t>Occurs periodically</t>
  </si>
  <si>
    <t>Occurs regularly</t>
  </si>
  <si>
    <t>Very common</t>
  </si>
  <si>
    <t>Long-term</t>
  </si>
  <si>
    <t>Short-term</t>
  </si>
  <si>
    <t>Immediate</t>
  </si>
  <si>
    <t>None</t>
  </si>
  <si>
    <t>Minimal</t>
  </si>
  <si>
    <t>Minor</t>
  </si>
  <si>
    <t>Moderate</t>
  </si>
  <si>
    <t>Substantial</t>
  </si>
  <si>
    <t>Significant</t>
  </si>
  <si>
    <t>Nearly complete</t>
  </si>
  <si>
    <t>Unsure/Don't know</t>
  </si>
  <si>
    <t>Financial Severity</t>
  </si>
  <si>
    <t>Injury Severity</t>
  </si>
  <si>
    <t>Reputational Severity</t>
  </si>
  <si>
    <t>Major</t>
  </si>
  <si>
    <t>Serious</t>
  </si>
  <si>
    <t>Very serious</t>
  </si>
  <si>
    <t>Small</t>
  </si>
  <si>
    <t>Operationally disabling</t>
  </si>
  <si>
    <t>Time Factor</t>
  </si>
  <si>
    <t>Impact of Controls</t>
  </si>
  <si>
    <t>Likelihood Factor</t>
  </si>
  <si>
    <t>Uncontrolled Score</t>
  </si>
  <si>
    <t>Likelihood Score</t>
  </si>
  <si>
    <t>Time Score</t>
  </si>
  <si>
    <t>Financial Score</t>
  </si>
  <si>
    <t>Injury Score</t>
  </si>
  <si>
    <t>Rep Score</t>
  </si>
  <si>
    <t>Vertical Axis:</t>
  </si>
  <si>
    <t>Horizontal Axis:</t>
  </si>
  <si>
    <t>Bubble Size:</t>
  </si>
  <si>
    <t>Axes</t>
  </si>
  <si>
    <t>All Severity Measures</t>
  </si>
  <si>
    <t>Likelihood and Time</t>
  </si>
  <si>
    <t>Score</t>
  </si>
  <si>
    <t>Summary</t>
  </si>
  <si>
    <t>The text summary of the selections made appears on this page. Scores are compiled for each event with and without controls. Scores are expressed on a scale from 1 (low) to 100 (high).</t>
  </si>
  <si>
    <t>(Likelihood)</t>
  </si>
  <si>
    <t>(Time)</t>
  </si>
  <si>
    <t>(Score)</t>
  </si>
  <si>
    <t>(Financial Severity)</t>
  </si>
  <si>
    <t>(Injury Severity)</t>
  </si>
  <si>
    <t>(Reputational Severity)</t>
  </si>
  <si>
    <t>(All Severity Measures)</t>
  </si>
  <si>
    <t>(Likelihood and Time)</t>
  </si>
  <si>
    <r>
      <t xml:space="preserve">The chart here shows the risk events arrayed based upon the selections made below. </t>
    </r>
    <r>
      <rPr>
        <i/>
        <sz val="11"/>
        <color indexed="8"/>
        <rFont val="Calibri"/>
        <family val="2"/>
      </rPr>
      <t>Selections in parentheses () use figures calculated without controls.</t>
    </r>
  </si>
  <si>
    <t>X-axis</t>
  </si>
  <si>
    <t>Y-axis</t>
  </si>
  <si>
    <t>Z-axis</t>
  </si>
  <si>
    <t>Bubble size denotes:</t>
  </si>
  <si>
    <t>Chart of Events</t>
  </si>
  <si>
    <t>Step 5: Estimate Injury Severity</t>
  </si>
  <si>
    <t>Step 2: Estimate Event Likelihood</t>
  </si>
  <si>
    <t>Step 3: Estimate Time to Impact</t>
  </si>
  <si>
    <t>Step 4: Estimate Financial Severity</t>
  </si>
  <si>
    <t>Step 6: Estimate Reputational Severity</t>
  </si>
  <si>
    <r>
      <rPr>
        <b/>
        <sz val="11"/>
        <color indexed="8"/>
        <rFont val="Calibri"/>
        <family val="2"/>
      </rPr>
      <t>None</t>
    </r>
    <r>
      <rPr>
        <sz val="11"/>
        <color indexed="8"/>
        <rFont val="Calibri"/>
        <family val="2"/>
      </rPr>
      <t xml:space="preserve"> - Not reduced at all</t>
    </r>
  </si>
  <si>
    <r>
      <rPr>
        <b/>
        <sz val="11"/>
        <color indexed="8"/>
        <rFont val="Calibri"/>
        <family val="2"/>
      </rPr>
      <t>Minimal</t>
    </r>
    <r>
      <rPr>
        <sz val="11"/>
        <color indexed="8"/>
        <rFont val="Calibri"/>
        <family val="2"/>
      </rPr>
      <t xml:space="preserve"> - Reduced by 10%</t>
    </r>
  </si>
  <si>
    <r>
      <rPr>
        <b/>
        <sz val="11"/>
        <color indexed="8"/>
        <rFont val="Calibri"/>
        <family val="2"/>
      </rPr>
      <t>Minor</t>
    </r>
    <r>
      <rPr>
        <sz val="11"/>
        <color indexed="8"/>
        <rFont val="Calibri"/>
        <family val="2"/>
      </rPr>
      <t xml:space="preserve"> - Reduced by 30%</t>
    </r>
  </si>
  <si>
    <r>
      <rPr>
        <b/>
        <sz val="11"/>
        <color indexed="8"/>
        <rFont val="Calibri"/>
        <family val="2"/>
      </rPr>
      <t>Moderate</t>
    </r>
    <r>
      <rPr>
        <sz val="11"/>
        <color indexed="8"/>
        <rFont val="Calibri"/>
        <family val="2"/>
      </rPr>
      <t xml:space="preserve"> - Reduced by 50%</t>
    </r>
  </si>
  <si>
    <r>
      <rPr>
        <b/>
        <sz val="11"/>
        <color indexed="8"/>
        <rFont val="Calibri"/>
        <family val="2"/>
      </rPr>
      <t>Substantial</t>
    </r>
    <r>
      <rPr>
        <sz val="11"/>
        <color indexed="8"/>
        <rFont val="Calibri"/>
        <family val="2"/>
      </rPr>
      <t xml:space="preserve"> - Reduced by 70%</t>
    </r>
  </si>
  <si>
    <r>
      <rPr>
        <b/>
        <sz val="11"/>
        <color indexed="8"/>
        <rFont val="Calibri"/>
        <family val="2"/>
      </rPr>
      <t>Significant</t>
    </r>
    <r>
      <rPr>
        <sz val="11"/>
        <color indexed="8"/>
        <rFont val="Calibri"/>
        <family val="2"/>
      </rPr>
      <t xml:space="preserve"> - Reduced by 90%</t>
    </r>
  </si>
  <si>
    <r>
      <rPr>
        <b/>
        <sz val="11"/>
        <color indexed="8"/>
        <rFont val="Calibri"/>
        <family val="2"/>
      </rPr>
      <t>Nearly complete</t>
    </r>
    <r>
      <rPr>
        <sz val="11"/>
        <color indexed="8"/>
        <rFont val="Calibri"/>
        <family val="2"/>
      </rPr>
      <t xml:space="preserve"> - Reduced by 99%</t>
    </r>
  </si>
  <si>
    <t>Estimate the advance warning typical of each event using the scale below:</t>
  </si>
  <si>
    <t>Estimate the potential financial severity of each event using the scale below:</t>
  </si>
  <si>
    <t>Estimate the potential severity of injuries associated with each event using the scale below:</t>
  </si>
  <si>
    <t>Estimate the potential severity of reputational damage associated with each event using the scale below:</t>
  </si>
  <si>
    <t>Without Controls</t>
  </si>
  <si>
    <t>With Controls</t>
  </si>
  <si>
    <t>Estimate</t>
  </si>
  <si>
    <t>Time to Impact</t>
  </si>
  <si>
    <t>Event Likelihood</t>
  </si>
  <si>
    <t>Default Scale</t>
  </si>
  <si>
    <t>Custom Scale</t>
  </si>
  <si>
    <t>Custom Definition</t>
  </si>
  <si>
    <t>Default Definition</t>
  </si>
  <si>
    <t>Can result in insolvency or financial calamity</t>
  </si>
  <si>
    <t>Once every 25 years or more</t>
  </si>
  <si>
    <t>Once every 6-25 years</t>
  </si>
  <si>
    <t>Once every 2-5 years</t>
  </si>
  <si>
    <t>Every year</t>
  </si>
  <si>
    <t>Multiple times each year</t>
  </si>
  <si>
    <t>No advance warning</t>
  </si>
  <si>
    <t>Hours or days of advance warning</t>
  </si>
  <si>
    <t>Weeks or months of advance warning</t>
  </si>
  <si>
    <t>Large</t>
  </si>
  <si>
    <t>Up to $10,000</t>
  </si>
  <si>
    <t>Up to $500,000</t>
  </si>
  <si>
    <t>Up to $3,000,000</t>
  </si>
  <si>
    <t>Up to $7,000,000</t>
  </si>
  <si>
    <t>First aid only</t>
  </si>
  <si>
    <t>Non-life-threatening injuries requiring some medical attention</t>
  </si>
  <si>
    <t>Life-threatening injuries or illnesses requiring hospitalization</t>
  </si>
  <si>
    <t>Multiple serious injuries or deaths</t>
  </si>
  <si>
    <t>National press coverage, major political impact and/or pressure</t>
  </si>
  <si>
    <t>State or local press coverage, temporary political pressure</t>
  </si>
  <si>
    <t>Isolated press coverage or political pressure</t>
  </si>
  <si>
    <t/>
  </si>
  <si>
    <t>Customize Scales</t>
  </si>
  <si>
    <t>Return to
Step 6: Estimate Reputational Severity</t>
  </si>
  <si>
    <t>Return to
Step 5: Estimate Injury Severity</t>
  </si>
  <si>
    <t>Return to
Step 4: Estimate Financial Severity</t>
  </si>
  <si>
    <t>Return to
Step 3: Estimate Time to Impact</t>
  </si>
  <si>
    <t>Return to
Step 2: Estimate Event Likelihood</t>
  </si>
  <si>
    <t>Estimate the likelihood of each event occurring using the scale below:</t>
  </si>
  <si>
    <t xml:space="preserve">Next, estimate how proposed controls impact how likely the event is to occur. </t>
  </si>
  <si>
    <r>
      <t xml:space="preserve">Next, estimate how proposed controls impact the </t>
    </r>
    <r>
      <rPr>
        <i/>
        <sz val="11"/>
        <color indexed="8"/>
        <rFont val="Calibri"/>
        <family val="2"/>
      </rPr>
      <t>disadvantage</t>
    </r>
    <r>
      <rPr>
        <sz val="11"/>
        <color indexed="8"/>
        <rFont val="Calibri"/>
        <family val="2"/>
      </rPr>
      <t xml:space="preserve"> created by lack of advance warning.</t>
    </r>
  </si>
  <si>
    <t xml:space="preserve">Next, estimate how proposed controls impact the event's potential financial severity. </t>
  </si>
  <si>
    <t xml:space="preserve">Next, estimate how proposed controls impact the potential severity of injuries associated with the event. </t>
  </si>
  <si>
    <t xml:space="preserve">Next, estimate how proposed controls impact the potential severity of the event's reputational damage. </t>
  </si>
  <si>
    <t>List potential risk events. Consider events that may result in injuries, loss of life, property damage, reputational damage, or other adverse impacts.</t>
  </si>
  <si>
    <t>Risk Ranking Tool</t>
  </si>
  <si>
    <t>Get Started!</t>
  </si>
  <si>
    <r>
      <t xml:space="preserve">Welcome to the Risk Ranking Tool developed by Bickmore Risk Services and the University of California Office of the President Office of Risk Services. This workbook will help you consider the factors affecting the risks faced by your location. It will </t>
    </r>
    <r>
      <rPr>
        <b/>
        <sz val="11"/>
        <color indexed="8"/>
        <rFont val="Calibri"/>
        <family val="2"/>
      </rPr>
      <t>not</t>
    </r>
    <r>
      <rPr>
        <sz val="11"/>
        <color indexed="8"/>
        <rFont val="Calibri"/>
        <family val="2"/>
      </rPr>
      <t xml:space="preserve"> make decisions for you, but it will help you compare the benefits and risks of each option so you can make informed decisions. 
The factors considered are: 
</t>
    </r>
    <r>
      <rPr>
        <sz val="11"/>
        <color indexed="8"/>
        <rFont val="Arial"/>
        <family val="2"/>
      </rPr>
      <t>■</t>
    </r>
    <r>
      <rPr>
        <sz val="11"/>
        <color indexed="8"/>
        <rFont val="Calibri"/>
        <family val="2"/>
      </rPr>
      <t xml:space="preserve"> Event likelihood            </t>
    </r>
    <r>
      <rPr>
        <sz val="11"/>
        <color indexed="8"/>
        <rFont val="Arial"/>
        <family val="2"/>
      </rPr>
      <t>■</t>
    </r>
    <r>
      <rPr>
        <sz val="11"/>
        <color indexed="8"/>
        <rFont val="Calibri"/>
        <family val="2"/>
      </rPr>
      <t xml:space="preserve"> Time to impact
</t>
    </r>
    <r>
      <rPr>
        <sz val="11"/>
        <color indexed="8"/>
        <rFont val="Arial"/>
        <family val="2"/>
      </rPr>
      <t>■</t>
    </r>
    <r>
      <rPr>
        <sz val="11"/>
        <color indexed="8"/>
        <rFont val="Calibri"/>
        <family val="2"/>
      </rPr>
      <t xml:space="preserve"> Financial severity          </t>
    </r>
    <r>
      <rPr>
        <sz val="11"/>
        <color indexed="8"/>
        <rFont val="Arial"/>
        <family val="2"/>
      </rPr>
      <t>■</t>
    </r>
    <r>
      <rPr>
        <sz val="11"/>
        <color indexed="8"/>
        <rFont val="Calibri"/>
        <family val="2"/>
      </rPr>
      <t xml:space="preserve"> Injury severity
</t>
    </r>
    <r>
      <rPr>
        <sz val="11"/>
        <color indexed="8"/>
        <rFont val="Arial"/>
        <family val="2"/>
      </rPr>
      <t>■</t>
    </r>
    <r>
      <rPr>
        <sz val="11"/>
        <color indexed="8"/>
        <rFont val="Calibri"/>
        <family val="2"/>
      </rPr>
      <t xml:space="preserve"> Reputational impact severity
Before you begin, please complete the identifying information at the top of this page and save this workbook in a secure location with an appropriate, unique name. This will minimize confusion if multiple workbooks are completed. Use the button below to get started. When you have completed all of the steps, you may export the data into a comma separated value file (.csv) for use in the University's Enterprise Risk Management Information System (ERMIS) by selecting the "Export" button on the Summary Report page.</t>
    </r>
  </si>
  <si>
    <t>User Information</t>
  </si>
  <si>
    <t>UC Location:</t>
  </si>
  <si>
    <t>Department/College:</t>
  </si>
  <si>
    <t>Person(s) completing this workbook:</t>
  </si>
  <si>
    <t>Date completed:</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</si>
  <si>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</si>
  <si>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</si>
  <si>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</si>
  <si>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</si>
  <si>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</si>
  <si>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</si>
  <si>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</si>
  <si>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</si>
  <si>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</si>
  <si>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</si>
  <si>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</si>
  <si>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</si>
  <si>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</si>
  <si>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</si>
  <si>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</si>
  <si>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</si>
  <si>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</si>
  <si>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UC Location ID</t>
  </si>
  <si>
    <t>Other/Not Listed</t>
  </si>
  <si>
    <t>Location</t>
  </si>
  <si>
    <t>ID</t>
  </si>
  <si>
    <t>Department/College</t>
  </si>
  <si>
    <t>Person1</t>
  </si>
  <si>
    <t>Person2</t>
  </si>
  <si>
    <t>Person3</t>
  </si>
  <si>
    <t>Date</t>
  </si>
  <si>
    <t>Score with controls</t>
  </si>
  <si>
    <t>Score no controls</t>
  </si>
  <si>
    <t>Event</t>
  </si>
  <si>
    <t>Likelihood no controls</t>
  </si>
  <si>
    <t>Likelihood with controls</t>
  </si>
  <si>
    <t>Time no controls</t>
  </si>
  <si>
    <t>Time with controls</t>
  </si>
  <si>
    <t>Financial no controls</t>
  </si>
  <si>
    <t>Financial with controls</t>
  </si>
  <si>
    <t>Injury no controls</t>
  </si>
  <si>
    <t>Injury with controls</t>
  </si>
  <si>
    <t>Rep no controls</t>
  </si>
  <si>
    <t>Rep with controls</t>
  </si>
  <si>
    <t>All Sev no controls</t>
  </si>
  <si>
    <t>All Sev with controls</t>
  </si>
  <si>
    <t>Likelihood and time no controls</t>
  </si>
  <si>
    <t>Likelihood and time with controls</t>
  </si>
  <si>
    <t>Return to Introduction</t>
  </si>
  <si>
    <t>Likelihood no controls word</t>
  </si>
  <si>
    <t>Likelihood with controls word</t>
  </si>
  <si>
    <t>Time no controls word</t>
  </si>
  <si>
    <t>Time with controls word</t>
  </si>
  <si>
    <t>Financial no controls word</t>
  </si>
  <si>
    <t>Financial with controls word</t>
  </si>
  <si>
    <t>Injury no controls word</t>
  </si>
  <si>
    <t>Injury with controls word</t>
  </si>
  <si>
    <t>Rep no controls word</t>
  </si>
  <si>
    <t>Rep with controls word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</si>
</sst>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26">
    <font>
      <sz val="11"/>
      <color indexed="8"/>
      <name val="Calibri"/>
      <family val="2"/>
    </font>
    <font>
      <b/>
      <sz val="11"/>
      <color indexed="8"/>
      <name val="Calibri"/>
      <family val="2"/>
    </font>
    <font>
      <u val="single"/>
      <sz val="11"/>
      <color indexed="12"/>
      <name val="Calibri"/>
      <family val="2"/>
    </font>
    <font>
      <sz val="11"/>
      <name val="Calibri"/>
      <family val="2"/>
    </font>
    <font>
      <b/>
      <sz val="11"/>
      <color indexed="9"/>
      <name val="Calibri"/>
      <family val="2"/>
    </font>
    <font>
      <i/>
      <sz val="11"/>
      <color indexed="8"/>
      <name val="Calibri"/>
      <family val="2"/>
    </font>
    <font>
      <sz val="11"/>
      <color indexed="8"/>
      <name val="Arial"/>
      <family val="2"/>
    </font>
    <font>
      <b/>
      <sz val="20"/>
      <color indexed="8"/>
      <name val="Calibri"/>
      <family val="2"/>
    </font>
    <font>
      <b/>
      <sz val="13"/>
      <color indexed="9"/>
      <name val="Calibri"/>
      <family val="2"/>
    </font>
    <font>
      <b/>
      <sz val="12"/>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thin"/>
      <bottom style="thin"/>
    </border>
    <border>
      <left style="thin"/>
      <right style="medium"/>
      <top style="thin"/>
      <bottom style="medium"/>
    </border>
    <border>
      <left style="medium"/>
      <right/>
      <top/>
      <bottom/>
    </border>
    <border>
      <left/>
      <right style="medium"/>
      <top/>
      <bottom/>
    </border>
    <border>
      <left style="medium"/>
      <right/>
      <top/>
      <bottom style="thin"/>
    </border>
    <border>
      <left/>
      <right/>
      <top/>
      <bottom style="thin"/>
    </border>
    <border>
      <left/>
      <right style="medium"/>
      <top/>
      <bottom style="thin"/>
    </border>
    <border>
      <left/>
      <right style="medium"/>
      <top style="medium"/>
      <bottom style="thin"/>
    </border>
    <border>
      <left style="medium"/>
      <right style="thin"/>
      <top style="thin"/>
      <bottom style="thin"/>
    </border>
    <border>
      <left/>
      <right style="thin"/>
      <top style="medium"/>
      <bottom style="thin"/>
    </border>
    <border>
      <left/>
      <right style="medium"/>
      <top style="thin"/>
      <bottom style="thin"/>
    </border>
    <border>
      <left/>
      <right style="thin"/>
      <top style="thin"/>
      <bottom style="thin"/>
    </border>
    <border>
      <left/>
      <right style="medium"/>
      <top style="thin"/>
      <bottom style="medium"/>
    </border>
    <border>
      <left style="medium"/>
      <right style="thin"/>
      <top style="thin"/>
      <bottom style="medium"/>
    </border>
    <border>
      <left/>
      <right style="thin"/>
      <top style="thin"/>
      <bottom style="medium"/>
    </border>
    <border>
      <left style="thin"/>
      <right style="medium"/>
      <top style="medium"/>
      <bottom style="thin"/>
    </border>
    <border>
      <left style="thin"/>
      <right/>
      <top/>
      <bottom style="thin"/>
    </border>
    <border>
      <left/>
      <right style="thin"/>
      <top/>
      <bottom style="thin"/>
    </border>
    <border>
      <left style="medium">
        <color indexed="56"/>
      </left>
      <right style="medium">
        <color indexed="56"/>
      </right>
      <top style="medium">
        <color indexed="56"/>
      </top>
      <bottom style="medium">
        <color indexed="56"/>
      </bottom>
    </border>
    <border>
      <left style="medium">
        <color indexed="47"/>
      </left>
      <right style="medium">
        <color indexed="47"/>
      </right>
      <top style="medium">
        <color indexed="47"/>
      </top>
      <bottom style="medium">
        <color indexed="47"/>
      </bottom>
    </border>
    <border>
      <left style="medium">
        <color indexed="56"/>
      </left>
      <right style="medium">
        <color indexed="56"/>
      </right>
      <top/>
      <bottom style="medium">
        <color indexed="56"/>
      </bottom>
    </border>
    <border>
      <left style="medium">
        <color indexed="56"/>
      </left>
      <right/>
      <top style="medium">
        <color indexed="56"/>
      </top>
      <bottom/>
    </border>
    <border>
      <left/>
      <right style="medium">
        <color indexed="56"/>
      </right>
      <top style="medium">
        <color indexed="56"/>
      </top>
      <bottom/>
    </border>
    <border>
      <left style="medium">
        <color indexed="56"/>
      </left>
      <right/>
      <top/>
      <bottom style="medium">
        <color indexed="56"/>
      </bottom>
    </border>
    <border>
      <left/>
      <right style="medium">
        <color indexed="56"/>
      </right>
      <top/>
      <bottom style="medium">
        <color indexed="56"/>
      </botto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style="medium">
        <color indexed="56"/>
      </left>
      <right style="medium">
        <color indexed="56"/>
      </right>
      <top style="medium">
        <color indexed="5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0" borderId="9" applyNumberFormat="0" applyFill="0" applyAlignment="0" applyProtection="0"/>
    <xf numFmtId="0" fontId="22" fillId="0" borderId="0" applyNumberFormat="0" applyFill="0" applyBorder="0" applyAlignment="0" applyProtection="0"/>
  </cellStyleXfs>
  <cellXfs count="197">
    <xf numFmtId="0" fontId="0" fillId="0" borderId="0" xfId="0" applyAlignment="1">
      <alignment/>
    </xf>
    <xf numFmtId="0" fontId="1" fillId="20" borderId="0" xfId="0" applyFont="1" applyFill="1" applyAlignment="1">
      <alignment horizontal="center" vertical="center"/>
    </xf>
    <xf numFmtId="0" fontId="0" fillId="20" borderId="0" xfId="0" applyFill="1" applyAlignment="1">
      <alignment horizontal="center" vertical="center"/>
    </xf>
    <xf numFmtId="0" fontId="0" fillId="20" borderId="0" xfId="0" applyFill="1" applyAlignment="1">
      <alignment/>
    </xf>
    <xf numFmtId="0" fontId="3" fillId="20" borderId="0" xfId="0" applyFont="1" applyFill="1" applyAlignment="1">
      <alignment/>
    </xf>
    <xf numFmtId="0" fontId="3" fillId="20" borderId="0" xfId="0" applyFont="1" applyFill="1" applyAlignment="1">
      <alignment/>
    </xf>
    <xf numFmtId="0" fontId="0" fillId="20" borderId="0" xfId="0" applyFill="1" applyAlignment="1">
      <alignment/>
    </xf>
    <xf numFmtId="0" fontId="1" fillId="20" borderId="0" xfId="0" applyFont="1" applyFill="1" applyAlignment="1">
      <alignment/>
    </xf>
    <xf numFmtId="0" fontId="1" fillId="20" borderId="0" xfId="0" applyFont="1" applyFill="1" applyAlignment="1">
      <alignment horizontal="center"/>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20" borderId="0" xfId="0" applyFill="1" applyAlignment="1">
      <alignment horizontal="center"/>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1" fillId="20" borderId="0" xfId="0" applyFont="1" applyFill="1" applyAlignment="1">
      <alignment/>
    </xf>
    <xf numFmtId="0" fontId="0" fillId="3" borderId="16" xfId="0" applyFill="1" applyBorder="1" applyAlignment="1">
      <alignment horizontal="center"/>
    </xf>
    <xf numFmtId="0" fontId="0" fillId="7" borderId="16" xfId="0" applyFill="1" applyBorder="1" applyAlignment="1">
      <alignment horizontal="center"/>
    </xf>
    <xf numFmtId="0" fontId="0" fillId="23" borderId="16" xfId="0" applyFill="1" applyBorder="1" applyAlignment="1">
      <alignment horizontal="center"/>
    </xf>
    <xf numFmtId="0" fontId="0" fillId="4" borderId="16" xfId="0" applyFill="1" applyBorder="1" applyAlignment="1">
      <alignment horizontal="center"/>
    </xf>
    <xf numFmtId="0" fontId="0" fillId="2" borderId="16" xfId="0" applyFill="1" applyBorder="1" applyAlignment="1">
      <alignment horizontal="center"/>
    </xf>
    <xf numFmtId="0" fontId="0" fillId="3" borderId="17" xfId="0" applyFill="1" applyBorder="1" applyAlignment="1">
      <alignment horizontal="center"/>
    </xf>
    <xf numFmtId="0" fontId="0" fillId="7" borderId="17" xfId="0" applyFill="1" applyBorder="1" applyAlignment="1">
      <alignment horizontal="center"/>
    </xf>
    <xf numFmtId="0" fontId="0" fillId="23" borderId="17" xfId="0" applyFill="1" applyBorder="1" applyAlignment="1">
      <alignment horizontal="center"/>
    </xf>
    <xf numFmtId="0" fontId="0" fillId="4" borderId="17" xfId="0" applyFill="1" applyBorder="1" applyAlignment="1">
      <alignment horizontal="center"/>
    </xf>
    <xf numFmtId="0" fontId="0" fillId="2" borderId="17" xfId="0" applyFill="1" applyBorder="1" applyAlignment="1">
      <alignment horizontal="center"/>
    </xf>
    <xf numFmtId="0" fontId="0" fillId="3" borderId="18" xfId="0" applyFill="1" applyBorder="1" applyAlignment="1">
      <alignment horizontal="center"/>
    </xf>
    <xf numFmtId="0" fontId="0" fillId="7" borderId="18" xfId="0" applyFill="1" applyBorder="1" applyAlignment="1">
      <alignment horizontal="center"/>
    </xf>
    <xf numFmtId="0" fontId="0" fillId="23" borderId="18" xfId="0" applyFill="1" applyBorder="1" applyAlignment="1">
      <alignment horizontal="center"/>
    </xf>
    <xf numFmtId="0" fontId="0" fillId="4" borderId="18" xfId="0" applyFill="1" applyBorder="1" applyAlignment="1">
      <alignment horizontal="center"/>
    </xf>
    <xf numFmtId="0" fontId="0" fillId="2" borderId="18" xfId="0" applyFill="1" applyBorder="1" applyAlignment="1">
      <alignment horizontal="center"/>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8" xfId="0" applyFill="1" applyBorder="1" applyAlignment="1" applyProtection="1">
      <alignment horizontal="center"/>
      <protection locked="0"/>
    </xf>
    <xf numFmtId="1" fontId="0" fillId="0" borderId="16" xfId="0" applyNumberFormat="1" applyFill="1" applyBorder="1" applyAlignment="1" applyProtection="1">
      <alignment horizontal="center"/>
      <protection locked="0"/>
    </xf>
    <xf numFmtId="1" fontId="0" fillId="0" borderId="17" xfId="0" applyNumberFormat="1" applyFill="1" applyBorder="1" applyAlignment="1" applyProtection="1">
      <alignment horizontal="center"/>
      <protection locked="0"/>
    </xf>
    <xf numFmtId="1" fontId="0" fillId="0" borderId="18" xfId="0" applyNumberFormat="1" applyFill="1" applyBorder="1" applyAlignment="1" applyProtection="1">
      <alignment horizontal="center"/>
      <protection locked="0"/>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1" fontId="0" fillId="20" borderId="16" xfId="0" applyNumberFormat="1" applyFill="1" applyBorder="1" applyAlignment="1">
      <alignment horizontal="center"/>
    </xf>
    <xf numFmtId="1" fontId="0" fillId="20" borderId="17" xfId="0" applyNumberFormat="1" applyFill="1" applyBorder="1" applyAlignment="1">
      <alignment horizontal="center"/>
    </xf>
    <xf numFmtId="1" fontId="0" fillId="20" borderId="22" xfId="0" applyNumberFormat="1" applyFill="1" applyBorder="1" applyAlignment="1">
      <alignment horizontal="center"/>
    </xf>
    <xf numFmtId="1" fontId="0" fillId="20" borderId="18" xfId="0" applyNumberFormat="1" applyFill="1" applyBorder="1" applyAlignment="1">
      <alignment horizontal="center"/>
    </xf>
    <xf numFmtId="1" fontId="0" fillId="20" borderId="23" xfId="0" applyNumberFormat="1" applyFill="1" applyBorder="1" applyAlignment="1">
      <alignment horizontal="center"/>
    </xf>
    <xf numFmtId="0" fontId="1" fillId="20" borderId="0" xfId="0" applyFont="1" applyFill="1" applyAlignment="1" applyProtection="1">
      <alignment horizontal="center" vertical="center"/>
      <protection/>
    </xf>
    <xf numFmtId="0" fontId="0" fillId="20" borderId="0" xfId="0" applyFill="1" applyAlignment="1" applyProtection="1">
      <alignment horizontal="center" vertical="center"/>
      <protection/>
    </xf>
    <xf numFmtId="0" fontId="1" fillId="20" borderId="0" xfId="0" applyFont="1" applyFill="1" applyAlignment="1" applyProtection="1">
      <alignment horizontal="center"/>
      <protection/>
    </xf>
    <xf numFmtId="0" fontId="0" fillId="20" borderId="0" xfId="0" applyFill="1" applyAlignment="1" applyProtection="1">
      <alignment/>
      <protection/>
    </xf>
    <xf numFmtId="0" fontId="3" fillId="20" borderId="0" xfId="0" applyFont="1" applyFill="1" applyAlignment="1" applyProtection="1">
      <alignment/>
      <protection/>
    </xf>
    <xf numFmtId="0" fontId="3" fillId="20" borderId="0" xfId="0" applyFont="1" applyFill="1" applyAlignment="1" applyProtection="1">
      <alignment/>
      <protection/>
    </xf>
    <xf numFmtId="0" fontId="0" fillId="20" borderId="0" xfId="0" applyFill="1" applyAlignment="1" applyProtection="1">
      <alignment/>
      <protection/>
    </xf>
    <xf numFmtId="0" fontId="0" fillId="0" borderId="13" xfId="0" applyFill="1" applyBorder="1" applyAlignment="1" applyProtection="1">
      <alignment/>
      <protection/>
    </xf>
    <xf numFmtId="0" fontId="0" fillId="20" borderId="0" xfId="0" applyFill="1" applyAlignment="1" applyProtection="1">
      <alignment horizontal="center"/>
      <protection/>
    </xf>
    <xf numFmtId="0" fontId="0" fillId="0" borderId="14" xfId="0" applyFill="1" applyBorder="1" applyAlignment="1" applyProtection="1">
      <alignment/>
      <protection/>
    </xf>
    <xf numFmtId="0" fontId="0" fillId="0" borderId="17" xfId="0" applyFill="1" applyBorder="1" applyAlignment="1" applyProtection="1">
      <alignment horizontal="center"/>
      <protection/>
    </xf>
    <xf numFmtId="0" fontId="0" fillId="0" borderId="15" xfId="0" applyFill="1" applyBorder="1" applyAlignment="1" applyProtection="1">
      <alignment/>
      <protection/>
    </xf>
    <xf numFmtId="0" fontId="0" fillId="0" borderId="18" xfId="0" applyFill="1" applyBorder="1" applyAlignment="1" applyProtection="1">
      <alignment horizontal="center"/>
      <protection/>
    </xf>
    <xf numFmtId="0" fontId="0" fillId="20" borderId="0" xfId="0" applyFill="1" applyAlignment="1" applyProtection="1">
      <alignment wrapText="1"/>
      <protection/>
    </xf>
    <xf numFmtId="0" fontId="1" fillId="20" borderId="0" xfId="0" applyFont="1" applyFill="1" applyAlignment="1" applyProtection="1">
      <alignment/>
      <protection/>
    </xf>
    <xf numFmtId="0" fontId="1" fillId="20" borderId="24" xfId="0" applyFont="1" applyFill="1" applyBorder="1" applyAlignment="1" applyProtection="1">
      <alignment horizontal="center"/>
      <protection/>
    </xf>
    <xf numFmtId="0" fontId="1" fillId="20" borderId="0" xfId="0" applyFont="1" applyFill="1" applyBorder="1" applyAlignment="1" applyProtection="1">
      <alignment horizontal="center"/>
      <protection/>
    </xf>
    <xf numFmtId="0" fontId="1" fillId="20" borderId="25" xfId="0" applyFont="1" applyFill="1" applyBorder="1" applyAlignment="1" applyProtection="1">
      <alignment horizontal="center"/>
      <protection/>
    </xf>
    <xf numFmtId="0" fontId="1" fillId="20" borderId="26" xfId="0" applyFont="1" applyFill="1" applyBorder="1" applyAlignment="1" applyProtection="1">
      <alignment horizontal="center"/>
      <protection/>
    </xf>
    <xf numFmtId="0" fontId="1" fillId="20" borderId="27" xfId="0" applyFont="1" applyFill="1" applyBorder="1" applyAlignment="1" applyProtection="1">
      <alignment horizontal="center"/>
      <protection/>
    </xf>
    <xf numFmtId="0" fontId="1" fillId="20" borderId="28" xfId="0" applyFont="1" applyFill="1" applyBorder="1" applyAlignment="1" applyProtection="1">
      <alignment horizontal="center"/>
      <protection/>
    </xf>
    <xf numFmtId="0" fontId="0" fillId="2" borderId="29" xfId="0" applyFill="1" applyBorder="1" applyAlignment="1" applyProtection="1">
      <alignment horizontal="center"/>
      <protection/>
    </xf>
    <xf numFmtId="0" fontId="0" fillId="2" borderId="0" xfId="0" applyFill="1" applyBorder="1" applyAlignment="1" applyProtection="1">
      <alignment horizontal="center"/>
      <protection/>
    </xf>
    <xf numFmtId="0" fontId="0" fillId="0" borderId="19" xfId="0" applyFill="1" applyBorder="1" applyAlignment="1" applyProtection="1">
      <alignment horizontal="center"/>
      <protection/>
    </xf>
    <xf numFmtId="1" fontId="0" fillId="0" borderId="30" xfId="0" applyNumberFormat="1" applyFill="1" applyBorder="1" applyAlignment="1" applyProtection="1">
      <alignment horizontal="center"/>
      <protection/>
    </xf>
    <xf numFmtId="1" fontId="0" fillId="0" borderId="22" xfId="0" applyNumberFormat="1" applyFill="1" applyBorder="1" applyAlignment="1" applyProtection="1">
      <alignment horizontal="center"/>
      <protection/>
    </xf>
    <xf numFmtId="0" fontId="0" fillId="3" borderId="30" xfId="0" applyFill="1" applyBorder="1" applyAlignment="1" applyProtection="1">
      <alignment horizontal="center"/>
      <protection/>
    </xf>
    <xf numFmtId="0" fontId="0" fillId="3" borderId="17" xfId="0" applyFill="1" applyBorder="1" applyAlignment="1" applyProtection="1">
      <alignment horizontal="center"/>
      <protection/>
    </xf>
    <xf numFmtId="0" fontId="0" fillId="3" borderId="22" xfId="0" applyFill="1" applyBorder="1" applyAlignment="1" applyProtection="1">
      <alignment horizontal="center"/>
      <protection/>
    </xf>
    <xf numFmtId="0" fontId="0" fillId="3" borderId="31" xfId="0" applyFill="1" applyBorder="1" applyAlignment="1" applyProtection="1">
      <alignment horizontal="center"/>
      <protection/>
    </xf>
    <xf numFmtId="0" fontId="0" fillId="3" borderId="19" xfId="0" applyFill="1" applyBorder="1" applyAlignment="1" applyProtection="1">
      <alignment horizontal="center"/>
      <protection/>
    </xf>
    <xf numFmtId="0" fontId="0" fillId="7" borderId="30" xfId="0" applyFill="1" applyBorder="1" applyAlignment="1" applyProtection="1">
      <alignment horizontal="center"/>
      <protection/>
    </xf>
    <xf numFmtId="0" fontId="0" fillId="7" borderId="17" xfId="0" applyFill="1" applyBorder="1" applyAlignment="1" applyProtection="1">
      <alignment horizontal="center"/>
      <protection/>
    </xf>
    <xf numFmtId="0" fontId="0" fillId="7" borderId="22" xfId="0" applyFill="1" applyBorder="1" applyAlignment="1" applyProtection="1">
      <alignment horizontal="center"/>
      <protection/>
    </xf>
    <xf numFmtId="0" fontId="0" fillId="7" borderId="31" xfId="0" applyFill="1" applyBorder="1" applyAlignment="1" applyProtection="1">
      <alignment horizontal="center"/>
      <protection/>
    </xf>
    <xf numFmtId="0" fontId="0" fillId="7" borderId="19" xfId="0" applyFill="1" applyBorder="1" applyAlignment="1" applyProtection="1">
      <alignment horizontal="center"/>
      <protection/>
    </xf>
    <xf numFmtId="0" fontId="0" fillId="23" borderId="30" xfId="0" applyFill="1" applyBorder="1" applyAlignment="1" applyProtection="1">
      <alignment horizontal="center"/>
      <protection/>
    </xf>
    <xf numFmtId="0" fontId="0" fillId="23" borderId="17" xfId="0" applyFill="1" applyBorder="1" applyAlignment="1" applyProtection="1">
      <alignment horizontal="center"/>
      <protection/>
    </xf>
    <xf numFmtId="0" fontId="0" fillId="23" borderId="22" xfId="0" applyFill="1" applyBorder="1" applyAlignment="1" applyProtection="1">
      <alignment horizontal="center"/>
      <protection/>
    </xf>
    <xf numFmtId="0" fontId="0" fillId="23" borderId="31" xfId="0" applyFill="1" applyBorder="1" applyAlignment="1" applyProtection="1">
      <alignment horizontal="center"/>
      <protection/>
    </xf>
    <xf numFmtId="0" fontId="0" fillId="23" borderId="19" xfId="0" applyFill="1" applyBorder="1" applyAlignment="1" applyProtection="1">
      <alignment horizontal="center"/>
      <protection/>
    </xf>
    <xf numFmtId="0" fontId="0" fillId="4" borderId="30" xfId="0" applyFill="1" applyBorder="1" applyAlignment="1" applyProtection="1">
      <alignment horizontal="center"/>
      <protection/>
    </xf>
    <xf numFmtId="0" fontId="0" fillId="4" borderId="17" xfId="0" applyFill="1" applyBorder="1" applyAlignment="1" applyProtection="1">
      <alignment horizontal="center"/>
      <protection/>
    </xf>
    <xf numFmtId="0" fontId="0" fillId="4" borderId="22" xfId="0" applyFill="1" applyBorder="1" applyAlignment="1" applyProtection="1">
      <alignment horizontal="center"/>
      <protection/>
    </xf>
    <xf numFmtId="0" fontId="0" fillId="4" borderId="31" xfId="0" applyFill="1" applyBorder="1" applyAlignment="1" applyProtection="1">
      <alignment horizontal="center"/>
      <protection/>
    </xf>
    <xf numFmtId="0" fontId="0" fillId="4" borderId="19" xfId="0" applyFill="1" applyBorder="1" applyAlignment="1" applyProtection="1">
      <alignment horizontal="center"/>
      <protection/>
    </xf>
    <xf numFmtId="0" fontId="0" fillId="2" borderId="30"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32" xfId="0" applyFill="1" applyBorder="1" applyAlignment="1" applyProtection="1">
      <alignment horizontal="center"/>
      <protection/>
    </xf>
    <xf numFmtId="0" fontId="0" fillId="0" borderId="20" xfId="0" applyFill="1" applyBorder="1" applyAlignment="1" applyProtection="1">
      <alignment horizontal="center"/>
      <protection/>
    </xf>
    <xf numFmtId="0" fontId="0" fillId="3" borderId="33" xfId="0" applyFill="1" applyBorder="1" applyAlignment="1" applyProtection="1">
      <alignment horizontal="center"/>
      <protection/>
    </xf>
    <xf numFmtId="0" fontId="0" fillId="3" borderId="20" xfId="0" applyFill="1" applyBorder="1" applyAlignment="1" applyProtection="1">
      <alignment horizontal="center"/>
      <protection/>
    </xf>
    <xf numFmtId="0" fontId="0" fillId="7" borderId="33" xfId="0" applyFill="1" applyBorder="1" applyAlignment="1" applyProtection="1">
      <alignment horizontal="center"/>
      <protection/>
    </xf>
    <xf numFmtId="0" fontId="0" fillId="7" borderId="20" xfId="0" applyFill="1" applyBorder="1" applyAlignment="1" applyProtection="1">
      <alignment horizontal="center"/>
      <protection/>
    </xf>
    <xf numFmtId="0" fontId="0" fillId="23" borderId="33" xfId="0" applyFill="1" applyBorder="1" applyAlignment="1" applyProtection="1">
      <alignment horizontal="center"/>
      <protection/>
    </xf>
    <xf numFmtId="0" fontId="0" fillId="23" borderId="20" xfId="0" applyFill="1" applyBorder="1" applyAlignment="1" applyProtection="1">
      <alignment horizontal="center"/>
      <protection/>
    </xf>
    <xf numFmtId="0" fontId="0" fillId="4" borderId="33" xfId="0" applyFill="1" applyBorder="1" applyAlignment="1" applyProtection="1">
      <alignment horizontal="center"/>
      <protection/>
    </xf>
    <xf numFmtId="0" fontId="0" fillId="4" borderId="20" xfId="0" applyFill="1" applyBorder="1" applyAlignment="1" applyProtection="1">
      <alignment horizontal="center"/>
      <protection/>
    </xf>
    <xf numFmtId="0" fontId="0" fillId="2" borderId="34" xfId="0" applyFill="1" applyBorder="1" applyAlignment="1" applyProtection="1">
      <alignment horizontal="center"/>
      <protection/>
    </xf>
    <xf numFmtId="0" fontId="0" fillId="0" borderId="21" xfId="0" applyFill="1" applyBorder="1" applyAlignment="1" applyProtection="1">
      <alignment horizontal="center"/>
      <protection/>
    </xf>
    <xf numFmtId="1" fontId="0" fillId="0" borderId="35" xfId="0" applyNumberFormat="1" applyFill="1" applyBorder="1" applyAlignment="1" applyProtection="1">
      <alignment horizontal="center"/>
      <protection/>
    </xf>
    <xf numFmtId="1" fontId="0" fillId="0" borderId="23" xfId="0" applyNumberFormat="1" applyFill="1" applyBorder="1" applyAlignment="1" applyProtection="1">
      <alignment horizontal="center"/>
      <protection/>
    </xf>
    <xf numFmtId="0" fontId="0" fillId="3" borderId="35" xfId="0" applyFill="1" applyBorder="1" applyAlignment="1" applyProtection="1">
      <alignment horizontal="center"/>
      <protection/>
    </xf>
    <xf numFmtId="0" fontId="0" fillId="3" borderId="18" xfId="0" applyFill="1" applyBorder="1" applyAlignment="1" applyProtection="1">
      <alignment horizontal="center"/>
      <protection/>
    </xf>
    <xf numFmtId="0" fontId="0" fillId="3" borderId="23" xfId="0" applyFill="1" applyBorder="1" applyAlignment="1" applyProtection="1">
      <alignment horizontal="center"/>
      <protection/>
    </xf>
    <xf numFmtId="0" fontId="0" fillId="3" borderId="36" xfId="0" applyFill="1" applyBorder="1" applyAlignment="1" applyProtection="1">
      <alignment horizontal="center"/>
      <protection/>
    </xf>
    <xf numFmtId="0" fontId="0" fillId="3" borderId="21" xfId="0" applyFill="1" applyBorder="1" applyAlignment="1" applyProtection="1">
      <alignment horizontal="center"/>
      <protection/>
    </xf>
    <xf numFmtId="0" fontId="0" fillId="7" borderId="35" xfId="0" applyFill="1" applyBorder="1" applyAlignment="1" applyProtection="1">
      <alignment horizontal="center"/>
      <protection/>
    </xf>
    <xf numFmtId="0" fontId="0" fillId="7" borderId="18" xfId="0" applyFill="1" applyBorder="1" applyAlignment="1" applyProtection="1">
      <alignment horizontal="center"/>
      <protection/>
    </xf>
    <xf numFmtId="0" fontId="0" fillId="7" borderId="23" xfId="0" applyFill="1" applyBorder="1" applyAlignment="1" applyProtection="1">
      <alignment horizontal="center"/>
      <protection/>
    </xf>
    <xf numFmtId="0" fontId="0" fillId="7" borderId="36" xfId="0" applyFill="1" applyBorder="1" applyAlignment="1" applyProtection="1">
      <alignment horizontal="center"/>
      <protection/>
    </xf>
    <xf numFmtId="0" fontId="0" fillId="7" borderId="21" xfId="0" applyFill="1" applyBorder="1" applyAlignment="1" applyProtection="1">
      <alignment horizontal="center"/>
      <protection/>
    </xf>
    <xf numFmtId="0" fontId="0" fillId="23" borderId="35" xfId="0" applyFill="1" applyBorder="1" applyAlignment="1" applyProtection="1">
      <alignment horizontal="center"/>
      <protection/>
    </xf>
    <xf numFmtId="0" fontId="0" fillId="23" borderId="18" xfId="0" applyFill="1" applyBorder="1" applyAlignment="1" applyProtection="1">
      <alignment horizontal="center"/>
      <protection/>
    </xf>
    <xf numFmtId="0" fontId="0" fillId="23" borderId="23" xfId="0" applyFill="1" applyBorder="1" applyAlignment="1" applyProtection="1">
      <alignment horizontal="center"/>
      <protection/>
    </xf>
    <xf numFmtId="0" fontId="0" fillId="23" borderId="36" xfId="0" applyFill="1" applyBorder="1" applyAlignment="1" applyProtection="1">
      <alignment horizontal="center"/>
      <protection/>
    </xf>
    <xf numFmtId="0" fontId="0" fillId="23" borderId="21" xfId="0" applyFill="1" applyBorder="1" applyAlignment="1" applyProtection="1">
      <alignment horizontal="center"/>
      <protection/>
    </xf>
    <xf numFmtId="0" fontId="0" fillId="4" borderId="35" xfId="0" applyFill="1" applyBorder="1" applyAlignment="1" applyProtection="1">
      <alignment horizontal="center"/>
      <protection/>
    </xf>
    <xf numFmtId="0" fontId="0" fillId="4" borderId="18" xfId="0" applyFill="1" applyBorder="1" applyAlignment="1" applyProtection="1">
      <alignment horizontal="center"/>
      <protection/>
    </xf>
    <xf numFmtId="0" fontId="0" fillId="4" borderId="23" xfId="0" applyFill="1" applyBorder="1" applyAlignment="1" applyProtection="1">
      <alignment horizontal="center"/>
      <protection/>
    </xf>
    <xf numFmtId="0" fontId="0" fillId="4" borderId="36" xfId="0" applyFill="1" applyBorder="1" applyAlignment="1" applyProtection="1">
      <alignment horizontal="center"/>
      <protection/>
    </xf>
    <xf numFmtId="0" fontId="0" fillId="4" borderId="21" xfId="0" applyFill="1" applyBorder="1" applyAlignment="1" applyProtection="1">
      <alignment horizontal="center"/>
      <protection/>
    </xf>
    <xf numFmtId="0" fontId="0" fillId="2" borderId="35" xfId="0" applyFill="1" applyBorder="1" applyAlignment="1" applyProtection="1">
      <alignment horizontal="center"/>
      <protection/>
    </xf>
    <xf numFmtId="0" fontId="0" fillId="2" borderId="18" xfId="0" applyFill="1" applyBorder="1" applyAlignment="1" applyProtection="1">
      <alignment horizontal="center"/>
      <protection/>
    </xf>
    <xf numFmtId="0" fontId="0" fillId="2" borderId="23" xfId="0" applyFill="1" applyBorder="1" applyAlignment="1" applyProtection="1">
      <alignment horizontal="center"/>
      <protection/>
    </xf>
    <xf numFmtId="0" fontId="0" fillId="0" borderId="17" xfId="0" applyBorder="1" applyAlignment="1" applyProtection="1">
      <alignment/>
      <protection locked="0"/>
    </xf>
    <xf numFmtId="0" fontId="1" fillId="20" borderId="0" xfId="0" applyFont="1" applyFill="1" applyAlignment="1" applyProtection="1">
      <alignment horizontal="center" wrapText="1"/>
      <protection/>
    </xf>
    <xf numFmtId="0" fontId="0" fillId="0" borderId="37"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1" fillId="0" borderId="38" xfId="0" applyFont="1" applyBorder="1" applyAlignment="1">
      <alignment horizontal="center"/>
    </xf>
    <xf numFmtId="0" fontId="1" fillId="0" borderId="39" xfId="0" applyFont="1" applyBorder="1" applyAlignment="1">
      <alignment horizontal="center"/>
    </xf>
    <xf numFmtId="0" fontId="1" fillId="0" borderId="27" xfId="0" applyFont="1" applyBorder="1" applyAlignment="1">
      <alignment horizontal="center"/>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vertical="center" wrapText="1"/>
    </xf>
    <xf numFmtId="0" fontId="0" fillId="0" borderId="17" xfId="0" applyFont="1" applyBorder="1" applyAlignment="1">
      <alignment vertical="center" wrapText="1"/>
    </xf>
    <xf numFmtId="0" fontId="1" fillId="20" borderId="0" xfId="0" applyFont="1" applyFill="1" applyAlignment="1" applyProtection="1">
      <alignment vertical="center"/>
      <protection/>
    </xf>
    <xf numFmtId="0" fontId="0" fillId="0" borderId="17" xfId="0"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7" xfId="0" applyBorder="1" applyAlignment="1" quotePrefix="1">
      <alignment vertical="center"/>
    </xf>
    <xf numFmtId="0" fontId="0" fillId="0" borderId="17" xfId="0" applyBorder="1" applyAlignment="1" quotePrefix="1">
      <alignment vertical="center" wrapText="1"/>
    </xf>
    <xf numFmtId="0" fontId="4" fillId="24" borderId="40" xfId="52" applyFont="1" applyFill="1" applyBorder="1" applyAlignment="1" applyProtection="1">
      <alignment horizontal="center" wrapText="1"/>
      <protection/>
    </xf>
    <xf numFmtId="0" fontId="4" fillId="7" borderId="41" xfId="52" applyFont="1" applyFill="1" applyBorder="1" applyAlignment="1" applyProtection="1">
      <alignment horizontal="center" vertical="center"/>
      <protection/>
    </xf>
    <xf numFmtId="0" fontId="0" fillId="20" borderId="0" xfId="0" applyFill="1" applyAlignment="1">
      <alignment vertical="center"/>
    </xf>
    <xf numFmtId="0" fontId="0" fillId="20" borderId="0" xfId="0" applyFont="1" applyFill="1" applyAlignment="1">
      <alignment horizontal="center" vertical="center"/>
    </xf>
    <xf numFmtId="0" fontId="0" fillId="20" borderId="0" xfId="0" applyFont="1" applyFill="1" applyAlignment="1">
      <alignment horizontal="center"/>
    </xf>
    <xf numFmtId="0" fontId="0" fillId="20" borderId="0" xfId="0" applyFont="1" applyFill="1" applyAlignment="1">
      <alignment/>
    </xf>
    <xf numFmtId="0" fontId="3" fillId="20" borderId="0" xfId="0" applyFont="1" applyFill="1" applyAlignment="1">
      <alignment vertical="center"/>
    </xf>
    <xf numFmtId="0" fontId="3" fillId="20" borderId="0" xfId="0" applyFont="1" applyFill="1" applyAlignment="1">
      <alignment horizontal="center" vertical="center"/>
    </xf>
    <xf numFmtId="0" fontId="0" fillId="0" borderId="0" xfId="0" applyAlignment="1">
      <alignment wrapText="1"/>
    </xf>
    <xf numFmtId="0" fontId="1" fillId="20" borderId="0" xfId="0" applyFont="1" applyFill="1" applyAlignment="1">
      <alignment horizontal="center" vertical="center" wrapText="1"/>
    </xf>
    <xf numFmtId="0" fontId="4" fillId="7" borderId="41" xfId="52" applyFont="1" applyFill="1" applyBorder="1" applyAlignment="1" applyProtection="1">
      <alignment horizontal="center" wrapText="1"/>
      <protection/>
    </xf>
    <xf numFmtId="0" fontId="4" fillId="24" borderId="42" xfId="52" applyFont="1" applyFill="1" applyBorder="1" applyAlignment="1" applyProtection="1">
      <alignment horizontal="center" wrapText="1"/>
      <protection/>
    </xf>
    <xf numFmtId="0" fontId="1" fillId="20" borderId="0" xfId="0" applyFont="1" applyFill="1" applyAlignment="1" applyProtection="1">
      <alignment horizontal="center" vertical="center" wrapText="1"/>
      <protection/>
    </xf>
    <xf numFmtId="0" fontId="0" fillId="20" borderId="0" xfId="56" applyFill="1" applyProtection="1">
      <alignment/>
      <protection/>
    </xf>
    <xf numFmtId="0" fontId="1" fillId="20" borderId="0" xfId="56" applyFont="1" applyFill="1" applyAlignment="1" applyProtection="1">
      <alignment horizontal="right"/>
      <protection/>
    </xf>
    <xf numFmtId="0" fontId="0" fillId="25" borderId="17" xfId="56" applyFill="1" applyBorder="1" applyAlignment="1" applyProtection="1">
      <alignment horizontal="left" vertical="center"/>
      <protection locked="0"/>
    </xf>
    <xf numFmtId="164" fontId="0" fillId="25" borderId="17" xfId="56" applyNumberFormat="1" applyFill="1" applyBorder="1" applyAlignment="1" applyProtection="1">
      <alignment horizontal="center" vertical="center"/>
      <protection locked="0"/>
    </xf>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4" fontId="1" fillId="0" borderId="0" xfId="0" applyNumberFormat="1" applyFont="1" applyAlignment="1">
      <alignment/>
    </xf>
    <xf numFmtId="1" fontId="0" fillId="0" borderId="0" xfId="0" applyNumberFormat="1" applyAlignment="1">
      <alignment/>
    </xf>
    <xf numFmtId="0" fontId="9" fillId="20" borderId="0" xfId="56" applyFont="1" applyFill="1" applyAlignment="1" applyProtection="1">
      <alignment horizontal="center"/>
      <protection/>
    </xf>
    <xf numFmtId="0" fontId="7" fillId="20" borderId="0" xfId="0" applyFont="1" applyFill="1" applyAlignment="1">
      <alignment horizontal="left" vertical="top"/>
    </xf>
    <xf numFmtId="0" fontId="8" fillId="24" borderId="43" xfId="52" applyFont="1" applyFill="1" applyBorder="1" applyAlignment="1" applyProtection="1">
      <alignment horizontal="center" vertical="center" wrapText="1"/>
      <protection/>
    </xf>
    <xf numFmtId="0" fontId="8" fillId="24" borderId="44" xfId="52" applyFont="1" applyFill="1" applyBorder="1" applyAlignment="1" applyProtection="1">
      <alignment horizontal="center" vertical="center" wrapText="1"/>
      <protection/>
    </xf>
    <xf numFmtId="0" fontId="8" fillId="24" borderId="45" xfId="52" applyFont="1" applyFill="1" applyBorder="1" applyAlignment="1" applyProtection="1">
      <alignment horizontal="center" vertical="center" wrapText="1"/>
      <protection/>
    </xf>
    <xf numFmtId="0" fontId="8" fillId="24" borderId="46" xfId="52" applyFont="1" applyFill="1" applyBorder="1" applyAlignment="1" applyProtection="1">
      <alignment horizontal="center" vertical="center" wrapText="1"/>
      <protection/>
    </xf>
    <xf numFmtId="0" fontId="0" fillId="20" borderId="0" xfId="56" applyFont="1" applyFill="1" applyAlignment="1" applyProtection="1">
      <alignment vertical="top" wrapText="1"/>
      <protection/>
    </xf>
    <xf numFmtId="0" fontId="0" fillId="0" borderId="0" xfId="0" applyAlignment="1">
      <alignment wrapText="1"/>
    </xf>
    <xf numFmtId="0" fontId="0" fillId="20" borderId="0" xfId="0" applyFill="1" applyAlignment="1" applyProtection="1">
      <alignment vertical="top" wrapText="1"/>
      <protection/>
    </xf>
    <xf numFmtId="0" fontId="0" fillId="0" borderId="0" xfId="0" applyAlignment="1" applyProtection="1">
      <alignment wrapText="1"/>
      <protection/>
    </xf>
    <xf numFmtId="0" fontId="0" fillId="20" borderId="0" xfId="0" applyFill="1" applyAlignment="1" applyProtection="1">
      <alignment horizontal="left" vertical="top"/>
      <protection/>
    </xf>
    <xf numFmtId="0" fontId="0" fillId="20" borderId="0" xfId="0" applyFill="1" applyAlignment="1" applyProtection="1">
      <alignment wrapText="1"/>
      <protection/>
    </xf>
    <xf numFmtId="0" fontId="0" fillId="20" borderId="0" xfId="0" applyFill="1" applyAlignment="1" applyProtection="1">
      <alignment horizontal="left" vertical="top" wrapText="1"/>
      <protection/>
    </xf>
    <xf numFmtId="0" fontId="0" fillId="0" borderId="0" xfId="0" applyAlignment="1">
      <alignment horizontal="left" vertical="top" wrapText="1"/>
    </xf>
    <xf numFmtId="0" fontId="1" fillId="20" borderId="47" xfId="0" applyFont="1" applyFill="1" applyBorder="1" applyAlignment="1" applyProtection="1">
      <alignment horizontal="center" vertical="center"/>
      <protection/>
    </xf>
    <xf numFmtId="0" fontId="1" fillId="20" borderId="48" xfId="0" applyFont="1" applyFill="1" applyBorder="1" applyAlignment="1" applyProtection="1">
      <alignment horizontal="center" vertical="center"/>
      <protection/>
    </xf>
    <xf numFmtId="0" fontId="1" fillId="20" borderId="49" xfId="0" applyFont="1" applyFill="1" applyBorder="1" applyAlignment="1" applyProtection="1">
      <alignment horizontal="center" vertical="center"/>
      <protection/>
    </xf>
    <xf numFmtId="0" fontId="0" fillId="20" borderId="0" xfId="0" applyFill="1" applyAlignment="1">
      <alignment vertical="top" wrapText="1"/>
    </xf>
    <xf numFmtId="0" fontId="0" fillId="20" borderId="0" xfId="0" applyFill="1" applyAlignment="1">
      <alignment horizontal="center" vertical="center" textRotation="90"/>
    </xf>
    <xf numFmtId="0" fontId="0" fillId="20" borderId="0" xfId="0" applyFill="1" applyAlignment="1">
      <alignment horizontal="center" vertical="center" wrapText="1"/>
    </xf>
    <xf numFmtId="0" fontId="1" fillId="0" borderId="50" xfId="0" applyFont="1" applyBorder="1" applyAlignment="1">
      <alignment horizontal="center"/>
    </xf>
    <xf numFmtId="0" fontId="1" fillId="0" borderId="51" xfId="0" applyFont="1" applyBorder="1" applyAlignment="1">
      <alignment horizontal="center"/>
    </xf>
    <xf numFmtId="0" fontId="0" fillId="0" borderId="52" xfId="0" applyBorder="1" applyAlignment="1">
      <alignment horizontal="center"/>
    </xf>
    <xf numFmtId="0" fontId="4" fillId="24" borderId="53" xfId="52" applyFont="1" applyFill="1" applyBorder="1" applyAlignment="1" applyProtection="1">
      <alignment horizontal="center" wrapText="1"/>
      <protection/>
    </xf>
    <xf numFmtId="0" fontId="4" fillId="24" borderId="42" xfId="52"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4"/>
          <c:w val="0.96575"/>
          <c:h val="0.949"/>
        </c:manualLayout>
      </c:layout>
      <c:bubbleChart>
        <c:varyColors val="0"/>
        <c:ser>
          <c:idx val="0"/>
          <c:order val="0"/>
          <c:tx>
            <c:strRef>
              <c:f>MapNums!$B$36</c:f>
              <c:strCache>
                <c:ptCount val="1"/>
                <c:pt idx="0">
                  <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MapNums!$C$36</c:f>
              <c:numCache>
                <c:ptCount val="1"/>
              </c:numCache>
            </c:numRef>
          </c:xVal>
          <c:yVal>
            <c:numRef>
              <c:f>MapNums!$D$36</c:f>
              <c:numCache>
                <c:ptCount val="1"/>
                <c:pt idx="0">
                  <c:v>0</c:v>
                </c:pt>
              </c:numCache>
            </c:numRef>
          </c:yVal>
          <c:bubbleSize>
            <c:numRef>
              <c:f>MapNums!$E$36</c:f>
              <c:numCache>
                <c:ptCount val="1"/>
                <c:pt idx="0">
                  <c:v>0</c:v>
                </c:pt>
              </c:numCache>
            </c:numRef>
          </c:bubbleSize>
          <c:bubble3D val="1"/>
        </c:ser>
        <c:ser>
          <c:idx val="1"/>
          <c:order val="1"/>
          <c:tx>
            <c:strRef>
              <c:f>MapNums!$B$35</c:f>
              <c:strCache>
                <c:ptCount val="1"/>
                <c:pt idx="0">
                  <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MapNums!$C$35</c:f>
              <c:numCache>
                <c:ptCount val="1"/>
              </c:numCache>
            </c:numRef>
          </c:xVal>
          <c:yVal>
            <c:numRef>
              <c:f>MapNums!$D$35</c:f>
              <c:numCache>
                <c:ptCount val="1"/>
                <c:pt idx="0">
                  <c:v>0</c:v>
                </c:pt>
              </c:numCache>
            </c:numRef>
          </c:yVal>
          <c:bubbleSize>
            <c:numRef>
              <c:f>MapNums!$E$35</c:f>
              <c:numCache>
                <c:ptCount val="1"/>
                <c:pt idx="0">
                  <c:v>0</c:v>
                </c:pt>
              </c:numCache>
            </c:numRef>
          </c:bubbleSize>
          <c:bubble3D val="1"/>
        </c:ser>
        <c:ser>
          <c:idx val="2"/>
          <c:order val="2"/>
          <c:tx>
            <c:strRef>
              <c:f>MapNums!$B$34</c:f>
              <c:strCache>
                <c:ptCount val="1"/>
                <c:pt idx="0">
                  <c:v/>
                </c:pt>
              </c:strCache>
            </c:strRef>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MapNums!$C$34</c:f>
              <c:numCache>
                <c:ptCount val="1"/>
              </c:numCache>
            </c:numRef>
          </c:xVal>
          <c:yVal>
            <c:numRef>
              <c:f>MapNums!$D$34</c:f>
              <c:numCache>
                <c:ptCount val="1"/>
                <c:pt idx="0">
                  <c:v>0</c:v>
                </c:pt>
              </c:numCache>
            </c:numRef>
          </c:yVal>
          <c:bubbleSize>
            <c:numRef>
              <c:f>MapNums!$E$34</c:f>
              <c:numCache>
                <c:ptCount val="1"/>
                <c:pt idx="0">
                  <c:v>0</c:v>
                </c:pt>
              </c:numCache>
            </c:numRef>
          </c:bubbleSize>
          <c:bubble3D val="1"/>
        </c:ser>
        <c:ser>
          <c:idx val="3"/>
          <c:order val="3"/>
          <c:tx>
            <c:strRef>
              <c:f>MapNums!$B$33</c:f>
              <c:strCache>
                <c:ptCount val="1"/>
                <c:pt idx="0">
                  <c:v/>
                </c:pt>
              </c:strCache>
            </c:strRef>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MapNums!$C$33</c:f>
              <c:numCache>
                <c:ptCount val="1"/>
              </c:numCache>
            </c:numRef>
          </c:xVal>
          <c:yVal>
            <c:numRef>
              <c:f>MapNums!$D$33</c:f>
              <c:numCache>
                <c:ptCount val="1"/>
                <c:pt idx="0">
                  <c:v>0</c:v>
                </c:pt>
              </c:numCache>
            </c:numRef>
          </c:yVal>
          <c:bubbleSize>
            <c:numRef>
              <c:f>MapNums!$E$33</c:f>
              <c:numCache>
                <c:ptCount val="1"/>
                <c:pt idx="0">
                  <c:v>0</c:v>
                </c:pt>
              </c:numCache>
            </c:numRef>
          </c:bubbleSize>
          <c:bubble3D val="1"/>
        </c:ser>
        <c:ser>
          <c:idx val="4"/>
          <c:order val="4"/>
          <c:tx>
            <c:strRef>
              <c:f>MapNums!$B$32</c:f>
              <c:strCache>
                <c:ptCount val="1"/>
                <c:pt idx="0">
                  <c:v/>
                </c:pt>
              </c:strCache>
            </c:strRef>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MapNums!$C$32</c:f>
              <c:numCache>
                <c:ptCount val="1"/>
              </c:numCache>
            </c:numRef>
          </c:xVal>
          <c:yVal>
            <c:numRef>
              <c:f>MapNums!$D$32</c:f>
              <c:numCache>
                <c:ptCount val="1"/>
                <c:pt idx="0">
                  <c:v>0</c:v>
                </c:pt>
              </c:numCache>
            </c:numRef>
          </c:yVal>
          <c:bubbleSize>
            <c:numRef>
              <c:f>MapNums!$E$32</c:f>
              <c:numCache>
                <c:ptCount val="1"/>
                <c:pt idx="0">
                  <c:v>0</c:v>
                </c:pt>
              </c:numCache>
            </c:numRef>
          </c:bubbleSize>
          <c:bubble3D val="1"/>
        </c:ser>
        <c:ser>
          <c:idx val="5"/>
          <c:order val="5"/>
          <c:tx>
            <c:strRef>
              <c:f>MapNums!$B$31</c:f>
              <c:strCache>
                <c:ptCount val="1"/>
                <c:pt idx="0">
                  <c:v/>
                </c:pt>
              </c:strCache>
            </c:strRef>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MapNums!$C$31</c:f>
              <c:numCache>
                <c:ptCount val="1"/>
              </c:numCache>
            </c:numRef>
          </c:xVal>
          <c:yVal>
            <c:numRef>
              <c:f>MapNums!$D$31</c:f>
              <c:numCache>
                <c:ptCount val="1"/>
                <c:pt idx="0">
                  <c:v>0</c:v>
                </c:pt>
              </c:numCache>
            </c:numRef>
          </c:yVal>
          <c:bubbleSize>
            <c:numRef>
              <c:f>MapNums!$E$31</c:f>
              <c:numCache>
                <c:ptCount val="1"/>
                <c:pt idx="0">
                  <c:v>0</c:v>
                </c:pt>
              </c:numCache>
            </c:numRef>
          </c:bubbleSize>
          <c:bubble3D val="1"/>
        </c:ser>
        <c:ser>
          <c:idx val="6"/>
          <c:order val="6"/>
          <c:tx>
            <c:strRef>
              <c:f>MapNums!$B$30</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MapNums!$C$30</c:f>
              <c:numCache>
                <c:ptCount val="1"/>
              </c:numCache>
            </c:numRef>
          </c:xVal>
          <c:yVal>
            <c:numRef>
              <c:f>MapNums!$D$30</c:f>
              <c:numCache>
                <c:ptCount val="1"/>
                <c:pt idx="0">
                  <c:v>0</c:v>
                </c:pt>
              </c:numCache>
            </c:numRef>
          </c:yVal>
          <c:bubbleSize>
            <c:numRef>
              <c:f>MapNums!$E$30</c:f>
              <c:numCache>
                <c:ptCount val="1"/>
                <c:pt idx="0">
                  <c:v>0</c:v>
                </c:pt>
              </c:numCache>
            </c:numRef>
          </c:bubbleSize>
          <c:bubble3D val="1"/>
        </c:ser>
        <c:ser>
          <c:idx val="7"/>
          <c:order val="7"/>
          <c:tx>
            <c:strRef>
              <c:f>MapNums!$B$29</c:f>
              <c:strCache>
                <c:ptCount val="1"/>
                <c:pt idx="0">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xVal>
            <c:numRef>
              <c:f>MapNums!$C$29</c:f>
              <c:numCache>
                <c:ptCount val="1"/>
              </c:numCache>
            </c:numRef>
          </c:xVal>
          <c:yVal>
            <c:numRef>
              <c:f>MapNums!$D$29</c:f>
              <c:numCache>
                <c:ptCount val="1"/>
                <c:pt idx="0">
                  <c:v>0</c:v>
                </c:pt>
              </c:numCache>
            </c:numRef>
          </c:yVal>
          <c:bubbleSize>
            <c:numRef>
              <c:f>MapNums!$E$29</c:f>
              <c:numCache>
                <c:ptCount val="1"/>
                <c:pt idx="0">
                  <c:v>0</c:v>
                </c:pt>
              </c:numCache>
            </c:numRef>
          </c:bubbleSize>
          <c:bubble3D val="1"/>
        </c:ser>
        <c:ser>
          <c:idx val="8"/>
          <c:order val="8"/>
          <c:tx>
            <c:strRef>
              <c:f>MapNums!$B$28</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xVal>
            <c:numRef>
              <c:f>MapNums!$C$28</c:f>
              <c:numCache>
                <c:ptCount val="1"/>
              </c:numCache>
            </c:numRef>
          </c:xVal>
          <c:yVal>
            <c:numRef>
              <c:f>MapNums!$D$28</c:f>
              <c:numCache>
                <c:ptCount val="1"/>
                <c:pt idx="0">
                  <c:v>0</c:v>
                </c:pt>
              </c:numCache>
            </c:numRef>
          </c:yVal>
          <c:bubbleSize>
            <c:numRef>
              <c:f>MapNums!$E$28</c:f>
              <c:numCache>
                <c:ptCount val="1"/>
                <c:pt idx="0">
                  <c:v>0</c:v>
                </c:pt>
              </c:numCache>
            </c:numRef>
          </c:bubbleSize>
          <c:bubble3D val="1"/>
        </c:ser>
        <c:ser>
          <c:idx val="9"/>
          <c:order val="9"/>
          <c:tx>
            <c:strRef>
              <c:f>MapNums!$B$27</c:f>
              <c:strCache>
                <c:ptCount val="1"/>
                <c:pt idx="0">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b"/>
            <c:showLegendKey val="0"/>
            <c:showVal val="0"/>
            <c:showBubbleSize val="0"/>
            <c:showCatName val="0"/>
            <c:showSerName val="1"/>
            <c:showPercent val="0"/>
          </c:dLbls>
          <c:xVal>
            <c:numRef>
              <c:f>MapNums!$C$27</c:f>
              <c:numCache>
                <c:ptCount val="1"/>
              </c:numCache>
            </c:numRef>
          </c:xVal>
          <c:yVal>
            <c:numRef>
              <c:f>MapNums!$D$27</c:f>
              <c:numCache>
                <c:ptCount val="1"/>
                <c:pt idx="0">
                  <c:v>0</c:v>
                </c:pt>
              </c:numCache>
            </c:numRef>
          </c:yVal>
          <c:bubbleSize>
            <c:numRef>
              <c:f>MapNums!$E$27</c:f>
              <c:numCache>
                <c:ptCount val="1"/>
                <c:pt idx="0">
                  <c:v>0</c:v>
                </c:pt>
              </c:numCache>
            </c:numRef>
          </c:bubbleSize>
          <c:bubble3D val="1"/>
        </c:ser>
        <c:ser>
          <c:idx val="10"/>
          <c:order val="10"/>
          <c:tx>
            <c:strRef>
              <c:f>MapNums!$B$26</c:f>
              <c:strCache>
                <c:ptCount val="1"/>
                <c:pt idx="0">
                  <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t"/>
            <c:showLegendKey val="0"/>
            <c:showVal val="0"/>
            <c:showBubbleSize val="0"/>
            <c:showCatName val="0"/>
            <c:showSerName val="1"/>
            <c:showPercent val="0"/>
          </c:dLbls>
          <c:xVal>
            <c:numRef>
              <c:f>MapNums!$C$26</c:f>
              <c:numCache>
                <c:ptCount val="1"/>
              </c:numCache>
            </c:numRef>
          </c:xVal>
          <c:yVal>
            <c:numRef>
              <c:f>MapNums!$D$26</c:f>
              <c:numCache>
                <c:ptCount val="1"/>
                <c:pt idx="0">
                  <c:v>0</c:v>
                </c:pt>
              </c:numCache>
            </c:numRef>
          </c:yVal>
          <c:bubbleSize>
            <c:numRef>
              <c:f>MapNums!$E$26</c:f>
              <c:numCache>
                <c:ptCount val="1"/>
                <c:pt idx="0">
                  <c:v>0</c:v>
                </c:pt>
              </c:numCache>
            </c:numRef>
          </c:bubbleSize>
          <c:bubble3D val="1"/>
        </c:ser>
        <c:ser>
          <c:idx val="11"/>
          <c:order val="11"/>
          <c:tx>
            <c:strRef>
              <c:f>MapNums!$B$25</c:f>
              <c:strCache>
                <c:ptCount val="1"/>
                <c:pt idx="0">
                  <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t"/>
            <c:showLegendKey val="0"/>
            <c:showVal val="0"/>
            <c:showBubbleSize val="0"/>
            <c:showCatName val="0"/>
            <c:showSerName val="1"/>
            <c:showPercent val="0"/>
          </c:dLbls>
          <c:xVal>
            <c:numRef>
              <c:f>MapNums!$C$25</c:f>
              <c:numCache>
                <c:ptCount val="1"/>
              </c:numCache>
            </c:numRef>
          </c:xVal>
          <c:yVal>
            <c:numRef>
              <c:f>MapNums!$D$25</c:f>
              <c:numCache>
                <c:ptCount val="1"/>
                <c:pt idx="0">
                  <c:v>0</c:v>
                </c:pt>
              </c:numCache>
            </c:numRef>
          </c:yVal>
          <c:bubbleSize>
            <c:numRef>
              <c:f>MapNums!$E$25</c:f>
              <c:numCache>
                <c:ptCount val="1"/>
                <c:pt idx="0">
                  <c:v>0</c:v>
                </c:pt>
              </c:numCache>
            </c:numRef>
          </c:bubbleSize>
          <c:bubble3D val="1"/>
        </c:ser>
        <c:ser>
          <c:idx val="12"/>
          <c:order val="12"/>
          <c:tx>
            <c:strRef>
              <c:f>MapNums!$B$24</c:f>
              <c:strCache>
                <c:ptCount val="1"/>
                <c:pt idx="0">
                  <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b"/>
            <c:showLegendKey val="0"/>
            <c:showVal val="0"/>
            <c:showBubbleSize val="0"/>
            <c:showCatName val="0"/>
            <c:showSerName val="1"/>
            <c:showPercent val="0"/>
          </c:dLbls>
          <c:xVal>
            <c:numRef>
              <c:f>MapNums!$C$24</c:f>
              <c:numCache>
                <c:ptCount val="1"/>
              </c:numCache>
            </c:numRef>
          </c:xVal>
          <c:yVal>
            <c:numRef>
              <c:f>MapNums!$D$24</c:f>
              <c:numCache>
                <c:ptCount val="1"/>
                <c:pt idx="0">
                  <c:v>0</c:v>
                </c:pt>
              </c:numCache>
            </c:numRef>
          </c:yVal>
          <c:bubbleSize>
            <c:numRef>
              <c:f>MapNums!$E$24</c:f>
              <c:numCache>
                <c:ptCount val="1"/>
                <c:pt idx="0">
                  <c:v>0</c:v>
                </c:pt>
              </c:numCache>
            </c:numRef>
          </c:bubbleSize>
          <c:bubble3D val="1"/>
        </c:ser>
        <c:ser>
          <c:idx val="13"/>
          <c:order val="13"/>
          <c:tx>
            <c:strRef>
              <c:f>MapNums!$B$23</c:f>
              <c:strCache>
                <c:ptCount val="1"/>
                <c:pt idx="0">
                  <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t"/>
            <c:showLegendKey val="0"/>
            <c:showVal val="0"/>
            <c:showBubbleSize val="0"/>
            <c:showCatName val="0"/>
            <c:showSerName val="1"/>
            <c:showPercent val="0"/>
          </c:dLbls>
          <c:xVal>
            <c:numRef>
              <c:f>MapNums!$C$23</c:f>
              <c:numCache>
                <c:ptCount val="1"/>
              </c:numCache>
            </c:numRef>
          </c:xVal>
          <c:yVal>
            <c:numRef>
              <c:f>MapNums!$D$23</c:f>
              <c:numCache>
                <c:ptCount val="1"/>
                <c:pt idx="0">
                  <c:v>0</c:v>
                </c:pt>
              </c:numCache>
            </c:numRef>
          </c:yVal>
          <c:bubbleSize>
            <c:numRef>
              <c:f>MapNums!$E$23</c:f>
              <c:numCache>
                <c:ptCount val="1"/>
                <c:pt idx="0">
                  <c:v>0</c:v>
                </c:pt>
              </c:numCache>
            </c:numRef>
          </c:bubbleSize>
          <c:bubble3D val="1"/>
        </c:ser>
        <c:ser>
          <c:idx val="14"/>
          <c:order val="14"/>
          <c:tx>
            <c:strRef>
              <c:f>MapNums!$B$22</c:f>
              <c:strCache>
                <c:ptCount val="1"/>
                <c:pt idx="0">
                  <c:v/>
                </c:pt>
              </c:strCache>
            </c:strRef>
          </c:tx>
          <c:spPr>
            <a:solidFill>
              <a:srgbClr val="C6D6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t"/>
            <c:showLegendKey val="0"/>
            <c:showVal val="0"/>
            <c:showBubbleSize val="0"/>
            <c:showCatName val="0"/>
            <c:showSerName val="1"/>
            <c:showPercent val="0"/>
          </c:dLbls>
          <c:xVal>
            <c:numRef>
              <c:f>MapNums!$C$22</c:f>
              <c:numCache>
                <c:ptCount val="1"/>
              </c:numCache>
            </c:numRef>
          </c:xVal>
          <c:yVal>
            <c:numRef>
              <c:f>MapNums!$D$22</c:f>
              <c:numCache>
                <c:ptCount val="1"/>
                <c:pt idx="0">
                  <c:v>0</c:v>
                </c:pt>
              </c:numCache>
            </c:numRef>
          </c:yVal>
          <c:bubbleSize>
            <c:numRef>
              <c:f>MapNums!$E$22</c:f>
              <c:numCache>
                <c:ptCount val="1"/>
                <c:pt idx="0">
                  <c:v>0</c:v>
                </c:pt>
              </c:numCache>
            </c:numRef>
          </c:bubbleSize>
          <c:bubble3D val="1"/>
        </c:ser>
        <c:axId val="48576709"/>
        <c:axId val="34537198"/>
      </c:bubbleChart>
      <c:valAx>
        <c:axId val="48576709"/>
        <c:scaling>
          <c:orientation val="minMax"/>
          <c:max val="100"/>
          <c:min val="0"/>
        </c:scaling>
        <c:axPos val="b"/>
        <c:delete val="0"/>
        <c:numFmt formatCode="General" sourceLinked="1"/>
        <c:majorTickMark val="out"/>
        <c:minorTickMark val="none"/>
        <c:tickLblPos val="nextTo"/>
        <c:spPr>
          <a:ln w="3175">
            <a:solidFill>
              <a:srgbClr val="808080"/>
            </a:solidFill>
          </a:ln>
        </c:spPr>
        <c:crossAx val="34537198"/>
        <c:crosses val="autoZero"/>
        <c:crossBetween val="midCat"/>
        <c:dispUnits/>
        <c:majorUnit val="10"/>
      </c:valAx>
      <c:valAx>
        <c:axId val="34537198"/>
        <c:scaling>
          <c:orientation val="minMax"/>
          <c:max val="100"/>
          <c:min val="0"/>
        </c:scaling>
        <c:axPos val="l"/>
        <c:delete val="0"/>
        <c:numFmt formatCode="General" sourceLinked="1"/>
        <c:majorTickMark val="out"/>
        <c:minorTickMark val="none"/>
        <c:tickLblPos val="nextTo"/>
        <c:spPr>
          <a:ln w="3175">
            <a:solidFill>
              <a:srgbClr val="808080"/>
            </a:solidFill>
          </a:ln>
        </c:spPr>
        <c:crossAx val="4857670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0</xdr:rowOff>
    </xdr:from>
    <xdr:to>
      <xdr:col>13</xdr:col>
      <xdr:colOff>590550</xdr:colOff>
      <xdr:row>21</xdr:row>
      <xdr:rowOff>161925</xdr:rowOff>
    </xdr:to>
    <xdr:graphicFrame>
      <xdr:nvGraphicFramePr>
        <xdr:cNvPr id="1" name="Chart 1"/>
        <xdr:cNvGraphicFramePr/>
      </xdr:nvGraphicFramePr>
      <xdr:xfrm>
        <a:off x="3181350" y="428625"/>
        <a:ext cx="5876925"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2:L26"/>
  <sheetViews>
    <sheetView showGridLines="0" showRowColHeaders="0" tabSelected="1" zoomScalePageLayoutView="0" workbookViewId="0" topLeftCell="A1">
      <selection activeCell="A1" sqref="A1"/>
    </sheetView>
  </sheetViews>
  <sheetFormatPr defaultColWidth="9.140625" defaultRowHeight="15"/>
  <cols>
    <col min="1" max="1" width="2.8515625" style="3" customWidth="1"/>
    <col min="2" max="10" width="9.140625" style="3" customWidth="1"/>
    <col min="11" max="11" width="16.8515625" style="3" customWidth="1"/>
    <col min="12" max="12" width="31.28125" style="3" customWidth="1"/>
    <col min="13" max="16384" width="9.140625" style="3" customWidth="1"/>
  </cols>
  <sheetData>
    <row r="2" spans="2:8" ht="15">
      <c r="B2" s="173" t="s">
        <v>126</v>
      </c>
      <c r="C2" s="173"/>
      <c r="D2" s="173"/>
      <c r="E2" s="173"/>
      <c r="F2" s="173"/>
      <c r="G2" s="173"/>
      <c r="H2" s="173"/>
    </row>
    <row r="3" spans="2:8" ht="15">
      <c r="B3" s="173"/>
      <c r="C3" s="173"/>
      <c r="D3" s="173"/>
      <c r="E3" s="173"/>
      <c r="F3" s="173"/>
      <c r="G3" s="173"/>
      <c r="H3" s="173"/>
    </row>
    <row r="4" spans="2:12" ht="15" customHeight="1">
      <c r="B4" s="178" t="s">
        <v>128</v>
      </c>
      <c r="C4" s="179"/>
      <c r="D4" s="179"/>
      <c r="E4" s="179"/>
      <c r="F4" s="179"/>
      <c r="G4" s="179"/>
      <c r="H4" s="179"/>
      <c r="J4" s="172" t="s">
        <v>129</v>
      </c>
      <c r="K4" s="172"/>
      <c r="L4" s="172"/>
    </row>
    <row r="5" spans="2:12" ht="15" customHeight="1">
      <c r="B5" s="179"/>
      <c r="C5" s="179"/>
      <c r="D5" s="179"/>
      <c r="E5" s="179"/>
      <c r="F5" s="179"/>
      <c r="G5" s="179"/>
      <c r="H5" s="179"/>
      <c r="J5" s="162"/>
      <c r="K5" s="163" t="s">
        <v>130</v>
      </c>
      <c r="L5" s="164"/>
    </row>
    <row r="6" spans="2:12" ht="15">
      <c r="B6" s="179"/>
      <c r="C6" s="179"/>
      <c r="D6" s="179"/>
      <c r="E6" s="179"/>
      <c r="F6" s="179"/>
      <c r="G6" s="179"/>
      <c r="H6" s="179"/>
      <c r="J6" s="162"/>
      <c r="K6" s="163" t="s">
        <v>131</v>
      </c>
      <c r="L6" s="164"/>
    </row>
    <row r="7" spans="2:12" ht="15">
      <c r="B7" s="179"/>
      <c r="C7" s="179"/>
      <c r="D7" s="179"/>
      <c r="E7" s="179"/>
      <c r="F7" s="179"/>
      <c r="G7" s="179"/>
      <c r="H7" s="179"/>
      <c r="J7" s="162"/>
      <c r="K7" s="163" t="s">
        <v>132</v>
      </c>
      <c r="L7" s="164"/>
    </row>
    <row r="8" spans="2:12" ht="15">
      <c r="B8" s="179"/>
      <c r="C8" s="179"/>
      <c r="D8" s="179"/>
      <c r="E8" s="179"/>
      <c r="F8" s="179"/>
      <c r="G8" s="179"/>
      <c r="H8" s="179"/>
      <c r="J8" s="162"/>
      <c r="K8" s="163"/>
      <c r="L8" s="164"/>
    </row>
    <row r="9" spans="2:12" ht="15">
      <c r="B9" s="179"/>
      <c r="C9" s="179"/>
      <c r="D9" s="179"/>
      <c r="E9" s="179"/>
      <c r="F9" s="179"/>
      <c r="G9" s="179"/>
      <c r="H9" s="179"/>
      <c r="J9" s="162"/>
      <c r="K9" s="163"/>
      <c r="L9" s="164"/>
    </row>
    <row r="10" spans="2:12" ht="15">
      <c r="B10" s="179"/>
      <c r="C10" s="179"/>
      <c r="D10" s="179"/>
      <c r="E10" s="179"/>
      <c r="F10" s="179"/>
      <c r="G10" s="179"/>
      <c r="H10" s="179"/>
      <c r="J10" s="162"/>
      <c r="K10" s="163" t="s">
        <v>133</v>
      </c>
      <c r="L10" s="165"/>
    </row>
    <row r="11" spans="2:8" ht="15">
      <c r="B11" s="179"/>
      <c r="C11" s="179"/>
      <c r="D11" s="179"/>
      <c r="E11" s="179"/>
      <c r="F11" s="179"/>
      <c r="G11" s="179"/>
      <c r="H11" s="179"/>
    </row>
    <row r="12" spans="2:8" ht="15">
      <c r="B12" s="179"/>
      <c r="C12" s="179"/>
      <c r="D12" s="179"/>
      <c r="E12" s="179"/>
      <c r="F12" s="179"/>
      <c r="G12" s="179"/>
      <c r="H12" s="179"/>
    </row>
    <row r="13" spans="2:8" ht="15">
      <c r="B13" s="179"/>
      <c r="C13" s="179"/>
      <c r="D13" s="179"/>
      <c r="E13" s="179"/>
      <c r="F13" s="179"/>
      <c r="G13" s="179"/>
      <c r="H13" s="179"/>
    </row>
    <row r="14" spans="2:8" ht="15">
      <c r="B14" s="179"/>
      <c r="C14" s="179"/>
      <c r="D14" s="179"/>
      <c r="E14" s="179"/>
      <c r="F14" s="179"/>
      <c r="G14" s="179"/>
      <c r="H14" s="179"/>
    </row>
    <row r="15" spans="2:8" ht="15">
      <c r="B15" s="179"/>
      <c r="C15" s="179"/>
      <c r="D15" s="179"/>
      <c r="E15" s="179"/>
      <c r="F15" s="179"/>
      <c r="G15" s="179"/>
      <c r="H15" s="179"/>
    </row>
    <row r="16" spans="2:8" ht="15">
      <c r="B16" s="179"/>
      <c r="C16" s="179"/>
      <c r="D16" s="179"/>
      <c r="E16" s="179"/>
      <c r="F16" s="179"/>
      <c r="G16" s="179"/>
      <c r="H16" s="179"/>
    </row>
    <row r="17" spans="2:8" ht="15">
      <c r="B17" s="179"/>
      <c r="C17" s="179"/>
      <c r="D17" s="179"/>
      <c r="E17" s="179"/>
      <c r="F17" s="179"/>
      <c r="G17" s="179"/>
      <c r="H17" s="179"/>
    </row>
    <row r="18" spans="2:8" ht="15">
      <c r="B18" s="179"/>
      <c r="C18" s="179"/>
      <c r="D18" s="179"/>
      <c r="E18" s="179"/>
      <c r="F18" s="179"/>
      <c r="G18" s="179"/>
      <c r="H18" s="179"/>
    </row>
    <row r="19" spans="2:8" ht="15">
      <c r="B19" s="179"/>
      <c r="C19" s="179"/>
      <c r="D19" s="179"/>
      <c r="E19" s="179"/>
      <c r="F19" s="179"/>
      <c r="G19" s="179"/>
      <c r="H19" s="179"/>
    </row>
    <row r="20" spans="2:8" ht="15" customHeight="1">
      <c r="B20" s="179"/>
      <c r="C20" s="179"/>
      <c r="D20" s="179"/>
      <c r="E20" s="179"/>
      <c r="F20" s="179"/>
      <c r="G20" s="179"/>
      <c r="H20" s="179"/>
    </row>
    <row r="21" spans="2:8" ht="15">
      <c r="B21" s="179"/>
      <c r="C21" s="179"/>
      <c r="D21" s="179"/>
      <c r="E21" s="179"/>
      <c r="F21" s="179"/>
      <c r="G21" s="179"/>
      <c r="H21" s="179"/>
    </row>
    <row r="22" spans="2:8" ht="15">
      <c r="B22" s="179"/>
      <c r="C22" s="179"/>
      <c r="D22" s="179"/>
      <c r="E22" s="179"/>
      <c r="F22" s="179"/>
      <c r="G22" s="179"/>
      <c r="H22" s="179"/>
    </row>
    <row r="23" spans="2:8" ht="15">
      <c r="B23" s="179"/>
      <c r="C23" s="179"/>
      <c r="D23" s="179"/>
      <c r="E23" s="179"/>
      <c r="F23" s="179"/>
      <c r="G23" s="179"/>
      <c r="H23" s="179"/>
    </row>
    <row r="24" spans="2:8" ht="15.75" thickBot="1">
      <c r="B24" s="179"/>
      <c r="C24" s="179"/>
      <c r="D24" s="179"/>
      <c r="E24" s="179"/>
      <c r="F24" s="179"/>
      <c r="G24" s="179"/>
      <c r="H24" s="179"/>
    </row>
    <row r="25" spans="2:3" ht="15">
      <c r="B25" s="174" t="s">
        <v>127</v>
      </c>
      <c r="C25" s="175"/>
    </row>
    <row r="26" spans="2:3" ht="15.75" thickBot="1">
      <c r="B26" s="176"/>
      <c r="C26" s="177"/>
    </row>
  </sheetData>
  <sheetProtection password="CCDC" sheet="1" objects="1" scenarios="1"/>
  <mergeCells count="4">
    <mergeCell ref="J4:L4"/>
    <mergeCell ref="B2:H3"/>
    <mergeCell ref="B25:C26"/>
    <mergeCell ref="B4:H24"/>
  </mergeCells>
  <dataValidations count="1">
    <dataValidation type="list" allowBlank="1" showInputMessage="1" showErrorMessage="1" sqref="L5">
      <formula1>Locations</formula1>
    </dataValidation>
  </dataValidations>
  <hyperlinks>
    <hyperlink ref="B25:C26" location="Events!A1" display="Get Starte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2">
    <tabColor rgb="FF003366"/>
  </sheetPr>
  <dimension ref="A1:J67"/>
  <sheetViews>
    <sheetView showGridLines="0" showRowColHeaders="0" zoomScalePageLayoutView="0" workbookViewId="0" topLeftCell="A1">
      <selection activeCell="B2" sqref="B2:B3"/>
    </sheetView>
  </sheetViews>
  <sheetFormatPr defaultColWidth="9.140625" defaultRowHeight="15"/>
  <cols>
    <col min="1" max="1" width="3.57421875" style="3" customWidth="1"/>
    <col min="2" max="2" width="35.57421875" style="3" bestFit="1" customWidth="1"/>
    <col min="3" max="3" width="4.28125" style="3" customWidth="1"/>
    <col min="4" max="4" width="22.00390625" style="3" bestFit="1" customWidth="1"/>
    <col min="5" max="5" width="37.140625" style="3" customWidth="1"/>
    <col min="6" max="6" width="22.00390625" style="3" customWidth="1"/>
    <col min="7" max="7" width="37.140625" style="3" customWidth="1"/>
    <col min="8" max="8" width="22.57421875" style="3" customWidth="1"/>
    <col min="9" max="9" width="22.57421875" style="3" hidden="1" customWidth="1"/>
    <col min="10" max="10" width="10.140625" style="12" hidden="1" customWidth="1"/>
    <col min="11" max="11" width="9.140625" style="3" customWidth="1"/>
    <col min="12" max="12" width="18.421875" style="3" bestFit="1" customWidth="1"/>
    <col min="13" max="16384" width="9.140625" style="3" customWidth="1"/>
  </cols>
  <sheetData>
    <row r="1" spans="1:7" ht="15.75" thickBot="1">
      <c r="A1" s="59"/>
      <c r="B1" s="46"/>
      <c r="C1" s="47"/>
      <c r="D1" s="47"/>
      <c r="E1" s="47"/>
      <c r="F1" s="47"/>
      <c r="G1" s="47"/>
    </row>
    <row r="2" spans="1:7" ht="15">
      <c r="A2" s="49"/>
      <c r="B2" s="195" t="s">
        <v>118</v>
      </c>
      <c r="C2" s="50"/>
      <c r="D2" s="192" t="s">
        <v>7</v>
      </c>
      <c r="E2" s="193"/>
      <c r="F2" s="193"/>
      <c r="G2" s="194"/>
    </row>
    <row r="3" spans="1:10" ht="15.75" thickBot="1">
      <c r="A3" s="49"/>
      <c r="B3" s="196"/>
      <c r="C3" s="51"/>
      <c r="D3" s="137" t="s">
        <v>87</v>
      </c>
      <c r="E3" s="139" t="s">
        <v>90</v>
      </c>
      <c r="F3" s="139" t="s">
        <v>88</v>
      </c>
      <c r="G3" s="138" t="s">
        <v>89</v>
      </c>
      <c r="I3" s="8" t="s">
        <v>7</v>
      </c>
      <c r="J3" s="8" t="s">
        <v>10</v>
      </c>
    </row>
    <row r="4" spans="1:10" s="151" customFormat="1" ht="31.5" customHeight="1" thickBot="1">
      <c r="A4" s="49"/>
      <c r="B4" s="149" t="s">
        <v>117</v>
      </c>
      <c r="C4" s="50"/>
      <c r="D4" s="140" t="s">
        <v>9</v>
      </c>
      <c r="E4" s="142" t="s">
        <v>92</v>
      </c>
      <c r="F4" s="145"/>
      <c r="G4" s="145"/>
      <c r="I4" s="151" t="str">
        <f>IF(ISBLANK(F4),D4,F4)</f>
        <v>Extremely rare</v>
      </c>
      <c r="J4" s="2">
        <v>1</v>
      </c>
    </row>
    <row r="5" spans="1:10" s="151" customFormat="1" ht="31.5" customHeight="1" thickBot="1">
      <c r="A5" s="49"/>
      <c r="B5" s="149" t="s">
        <v>116</v>
      </c>
      <c r="C5" s="50"/>
      <c r="D5" s="140" t="s">
        <v>11</v>
      </c>
      <c r="E5" s="142" t="s">
        <v>93</v>
      </c>
      <c r="F5" s="145"/>
      <c r="G5" s="145"/>
      <c r="I5" s="151" t="str">
        <f>IF(ISBLANK(F5),D5,F5)</f>
        <v>Occurs rarely</v>
      </c>
      <c r="J5" s="2">
        <v>2</v>
      </c>
    </row>
    <row r="6" spans="1:10" s="151" customFormat="1" ht="31.5" customHeight="1" thickBot="1">
      <c r="A6" s="49"/>
      <c r="B6" s="149" t="s">
        <v>115</v>
      </c>
      <c r="C6" s="50"/>
      <c r="D6" s="140" t="s">
        <v>12</v>
      </c>
      <c r="E6" s="142" t="s">
        <v>94</v>
      </c>
      <c r="F6" s="145"/>
      <c r="G6" s="145"/>
      <c r="I6" s="151" t="str">
        <f>IF(ISBLANK(F6),D6,F6)</f>
        <v>Occurs periodically</v>
      </c>
      <c r="J6" s="2">
        <v>3</v>
      </c>
    </row>
    <row r="7" spans="1:10" s="151" customFormat="1" ht="31.5" customHeight="1" thickBot="1">
      <c r="A7" s="49"/>
      <c r="B7" s="149" t="s">
        <v>114</v>
      </c>
      <c r="C7" s="50"/>
      <c r="D7" s="140" t="s">
        <v>13</v>
      </c>
      <c r="E7" s="142" t="s">
        <v>95</v>
      </c>
      <c r="F7" s="145"/>
      <c r="G7" s="145"/>
      <c r="I7" s="151" t="str">
        <f>IF(ISBLANK(F7),D7,F7)</f>
        <v>Occurs regularly</v>
      </c>
      <c r="J7" s="2">
        <v>4</v>
      </c>
    </row>
    <row r="8" spans="1:10" s="151" customFormat="1" ht="31.5" customHeight="1" thickBot="1">
      <c r="A8" s="50"/>
      <c r="B8" s="150" t="s">
        <v>113</v>
      </c>
      <c r="C8" s="47"/>
      <c r="D8" s="140" t="s">
        <v>14</v>
      </c>
      <c r="E8" s="142" t="s">
        <v>96</v>
      </c>
      <c r="F8" s="145"/>
      <c r="G8" s="145"/>
      <c r="I8" s="151" t="str">
        <f>IF(ISBLANK(F8),D8,F8)</f>
        <v>Very common</v>
      </c>
      <c r="J8" s="2">
        <v>5</v>
      </c>
    </row>
    <row r="9" spans="1:7" ht="31.5" customHeight="1">
      <c r="A9" s="50"/>
      <c r="B9" s="50"/>
      <c r="C9" s="50"/>
      <c r="D9" s="50"/>
      <c r="E9" s="50"/>
      <c r="F9" s="50"/>
      <c r="G9" s="50"/>
    </row>
    <row r="10" spans="4:7" ht="15">
      <c r="D10" s="192" t="s">
        <v>85</v>
      </c>
      <c r="E10" s="193"/>
      <c r="F10" s="193"/>
      <c r="G10" s="194"/>
    </row>
    <row r="11" spans="4:10" ht="15">
      <c r="D11" s="137" t="s">
        <v>87</v>
      </c>
      <c r="E11" s="139" t="s">
        <v>90</v>
      </c>
      <c r="F11" s="139" t="s">
        <v>88</v>
      </c>
      <c r="G11" s="138" t="s">
        <v>89</v>
      </c>
      <c r="I11" s="8" t="s">
        <v>8</v>
      </c>
      <c r="J11" s="8" t="s">
        <v>10</v>
      </c>
    </row>
    <row r="12" spans="4:10" s="151" customFormat="1" ht="31.5" customHeight="1">
      <c r="D12" s="140" t="s">
        <v>15</v>
      </c>
      <c r="E12" s="142" t="s">
        <v>99</v>
      </c>
      <c r="F12" s="145"/>
      <c r="G12" s="145"/>
      <c r="I12" s="151" t="str">
        <f>IF(ISBLANK(F12),D12,F12)</f>
        <v>Long-term</v>
      </c>
      <c r="J12" s="2">
        <v>1</v>
      </c>
    </row>
    <row r="13" spans="4:10" s="151" customFormat="1" ht="31.5" customHeight="1">
      <c r="D13" s="140" t="s">
        <v>16</v>
      </c>
      <c r="E13" s="142" t="s">
        <v>98</v>
      </c>
      <c r="F13" s="145"/>
      <c r="G13" s="145"/>
      <c r="I13" s="151" t="str">
        <f>IF(ISBLANK(F13),D13,F13)</f>
        <v>Short-term</v>
      </c>
      <c r="J13" s="2">
        <v>2</v>
      </c>
    </row>
    <row r="14" spans="4:10" s="151" customFormat="1" ht="31.5" customHeight="1">
      <c r="D14" s="140" t="s">
        <v>17</v>
      </c>
      <c r="E14" s="142" t="s">
        <v>97</v>
      </c>
      <c r="F14" s="145"/>
      <c r="G14" s="145"/>
      <c r="I14" s="151" t="str">
        <f>IF(ISBLANK(F14),D14,F14)</f>
        <v>Immediate</v>
      </c>
      <c r="J14" s="2">
        <v>3</v>
      </c>
    </row>
    <row r="15" ht="31.5" customHeight="1"/>
    <row r="16" spans="4:7" ht="15">
      <c r="D16" s="192" t="s">
        <v>26</v>
      </c>
      <c r="E16" s="193"/>
      <c r="F16" s="193"/>
      <c r="G16" s="194"/>
    </row>
    <row r="17" spans="4:10" ht="15">
      <c r="D17" s="137" t="s">
        <v>87</v>
      </c>
      <c r="E17" s="139" t="s">
        <v>90</v>
      </c>
      <c r="F17" s="139" t="s">
        <v>88</v>
      </c>
      <c r="G17" s="138" t="s">
        <v>89</v>
      </c>
      <c r="I17" s="8" t="s">
        <v>26</v>
      </c>
      <c r="J17" s="8" t="s">
        <v>10</v>
      </c>
    </row>
    <row r="18" spans="4:10" s="151" customFormat="1" ht="31.5" customHeight="1">
      <c r="D18" s="141" t="s">
        <v>33</v>
      </c>
      <c r="E18" s="143" t="s">
        <v>91</v>
      </c>
      <c r="F18" s="146"/>
      <c r="G18" s="145"/>
      <c r="I18" s="151" t="str">
        <f>IF(ISBLANK(F18),D18,F18)</f>
        <v>Operationally disabling</v>
      </c>
      <c r="J18" s="152">
        <v>5</v>
      </c>
    </row>
    <row r="19" spans="4:10" s="151" customFormat="1" ht="31.5" customHeight="1">
      <c r="D19" s="141" t="s">
        <v>23</v>
      </c>
      <c r="E19" s="142" t="s">
        <v>104</v>
      </c>
      <c r="F19" s="146"/>
      <c r="G19" s="145"/>
      <c r="I19" s="151" t="str">
        <f>IF(ISBLANK(F19),D19,F19)</f>
        <v>Significant</v>
      </c>
      <c r="J19" s="152">
        <v>4</v>
      </c>
    </row>
    <row r="20" spans="4:10" s="151" customFormat="1" ht="31.5" customHeight="1">
      <c r="D20" s="141" t="s">
        <v>22</v>
      </c>
      <c r="E20" s="142" t="s">
        <v>103</v>
      </c>
      <c r="F20" s="146"/>
      <c r="G20" s="145"/>
      <c r="I20" s="151" t="str">
        <f>IF(ISBLANK(F20),D20,F20)</f>
        <v>Substantial</v>
      </c>
      <c r="J20" s="152">
        <v>3</v>
      </c>
    </row>
    <row r="21" spans="4:10" s="151" customFormat="1" ht="31.5" customHeight="1">
      <c r="D21" s="140" t="s">
        <v>100</v>
      </c>
      <c r="E21" s="142" t="s">
        <v>102</v>
      </c>
      <c r="F21" s="146"/>
      <c r="G21" s="145"/>
      <c r="I21" s="151" t="str">
        <f>IF(ISBLANK(F21),D21,F21)</f>
        <v>Large</v>
      </c>
      <c r="J21" s="152">
        <v>2</v>
      </c>
    </row>
    <row r="22" spans="4:10" s="151" customFormat="1" ht="31.5" customHeight="1">
      <c r="D22" s="140" t="s">
        <v>32</v>
      </c>
      <c r="E22" s="142" t="s">
        <v>101</v>
      </c>
      <c r="F22" s="145"/>
      <c r="G22" s="145"/>
      <c r="I22" s="151" t="str">
        <f>IF(ISBLANK(F22),D22,F22)</f>
        <v>Small</v>
      </c>
      <c r="J22" s="152">
        <v>1</v>
      </c>
    </row>
    <row r="23" ht="31.5" customHeight="1">
      <c r="J23" s="153"/>
    </row>
    <row r="24" spans="4:10" ht="15">
      <c r="D24" s="192" t="s">
        <v>27</v>
      </c>
      <c r="E24" s="193"/>
      <c r="F24" s="193"/>
      <c r="G24" s="194"/>
      <c r="I24" s="7"/>
      <c r="J24" s="8"/>
    </row>
    <row r="25" spans="4:10" ht="15">
      <c r="D25" s="137" t="s">
        <v>87</v>
      </c>
      <c r="E25" s="139" t="s">
        <v>90</v>
      </c>
      <c r="F25" s="139" t="s">
        <v>88</v>
      </c>
      <c r="G25" s="138" t="s">
        <v>89</v>
      </c>
      <c r="I25" s="8" t="s">
        <v>27</v>
      </c>
      <c r="J25" s="8" t="s">
        <v>10</v>
      </c>
    </row>
    <row r="26" spans="4:10" s="151" customFormat="1" ht="31.5" customHeight="1">
      <c r="D26" s="141" t="s">
        <v>31</v>
      </c>
      <c r="E26" s="143" t="s">
        <v>108</v>
      </c>
      <c r="F26" s="146"/>
      <c r="G26" s="145"/>
      <c r="I26" s="151" t="str">
        <f>IF(ISBLANK(F26),D26,F26)</f>
        <v>Very serious</v>
      </c>
      <c r="J26" s="152">
        <v>4</v>
      </c>
    </row>
    <row r="27" spans="4:10" s="151" customFormat="1" ht="31.5" customHeight="1">
      <c r="D27" s="141" t="s">
        <v>30</v>
      </c>
      <c r="E27" s="143" t="s">
        <v>107</v>
      </c>
      <c r="F27" s="146"/>
      <c r="G27" s="145"/>
      <c r="I27" s="151" t="str">
        <f>IF(ISBLANK(F27),D27,F27)</f>
        <v>Serious</v>
      </c>
      <c r="J27" s="152">
        <v>3</v>
      </c>
    </row>
    <row r="28" spans="4:10" s="151" customFormat="1" ht="31.5" customHeight="1">
      <c r="D28" s="141" t="s">
        <v>21</v>
      </c>
      <c r="E28" s="142" t="s">
        <v>106</v>
      </c>
      <c r="F28" s="146"/>
      <c r="G28" s="145"/>
      <c r="I28" s="151" t="str">
        <f>IF(ISBLANK(F28),D28,F28)</f>
        <v>Moderate</v>
      </c>
      <c r="J28" s="152">
        <v>2</v>
      </c>
    </row>
    <row r="29" spans="4:10" s="151" customFormat="1" ht="31.5" customHeight="1">
      <c r="D29" s="141" t="s">
        <v>19</v>
      </c>
      <c r="E29" s="142" t="s">
        <v>105</v>
      </c>
      <c r="F29" s="146"/>
      <c r="G29" s="145"/>
      <c r="I29" s="151" t="str">
        <f>IF(ISBLANK(F29),D29,F29)</f>
        <v>Minimal</v>
      </c>
      <c r="J29" s="152">
        <v>1</v>
      </c>
    </row>
    <row r="30" spans="4:10" s="151" customFormat="1" ht="31.5" customHeight="1">
      <c r="D30" s="141" t="s">
        <v>18</v>
      </c>
      <c r="E30" s="148" t="s">
        <v>112</v>
      </c>
      <c r="F30" s="146"/>
      <c r="G30" s="145"/>
      <c r="I30" s="151" t="str">
        <f>IF(ISBLANK(F30),D30,F30)</f>
        <v>None</v>
      </c>
      <c r="J30" s="152">
        <v>0</v>
      </c>
    </row>
    <row r="31" spans="9:10" ht="31.5" customHeight="1">
      <c r="I31" s="154"/>
      <c r="J31" s="153"/>
    </row>
    <row r="32" spans="4:10" ht="15">
      <c r="D32" s="192" t="s">
        <v>28</v>
      </c>
      <c r="E32" s="193"/>
      <c r="F32" s="193"/>
      <c r="G32" s="194"/>
      <c r="I32" s="7"/>
      <c r="J32" s="8"/>
    </row>
    <row r="33" spans="4:10" ht="15">
      <c r="D33" s="137" t="s">
        <v>87</v>
      </c>
      <c r="E33" s="139" t="s">
        <v>90</v>
      </c>
      <c r="F33" s="139" t="s">
        <v>88</v>
      </c>
      <c r="G33" s="138" t="s">
        <v>89</v>
      </c>
      <c r="I33" s="8" t="s">
        <v>28</v>
      </c>
      <c r="J33" s="8" t="s">
        <v>10</v>
      </c>
    </row>
    <row r="34" spans="4:10" s="151" customFormat="1" ht="31.5" customHeight="1">
      <c r="D34" s="141" t="s">
        <v>29</v>
      </c>
      <c r="E34" s="143" t="s">
        <v>109</v>
      </c>
      <c r="F34" s="146"/>
      <c r="G34" s="145"/>
      <c r="I34" s="151" t="str">
        <f>IF(ISBLANK(F34),D34,F34)</f>
        <v>Major</v>
      </c>
      <c r="J34" s="152">
        <v>3</v>
      </c>
    </row>
    <row r="35" spans="4:10" s="151" customFormat="1" ht="31.5" customHeight="1">
      <c r="D35" s="141" t="s">
        <v>21</v>
      </c>
      <c r="E35" s="143" t="s">
        <v>110</v>
      </c>
      <c r="F35" s="146"/>
      <c r="G35" s="145"/>
      <c r="I35" s="151" t="str">
        <f>IF(ISBLANK(F35),D35,F35)</f>
        <v>Moderate</v>
      </c>
      <c r="J35" s="152">
        <v>2</v>
      </c>
    </row>
    <row r="36" spans="4:10" s="151" customFormat="1" ht="31.5" customHeight="1">
      <c r="D36" s="141" t="s">
        <v>19</v>
      </c>
      <c r="E36" s="143" t="s">
        <v>111</v>
      </c>
      <c r="F36" s="146"/>
      <c r="G36" s="145"/>
      <c r="I36" s="151" t="str">
        <f>IF(ISBLANK(F36),D36,F36)</f>
        <v>Minimal</v>
      </c>
      <c r="J36" s="152">
        <v>1</v>
      </c>
    </row>
    <row r="37" spans="4:10" s="151" customFormat="1" ht="31.5" customHeight="1">
      <c r="D37" s="141" t="s">
        <v>18</v>
      </c>
      <c r="E37" s="147" t="s">
        <v>112</v>
      </c>
      <c r="F37" s="146"/>
      <c r="G37" s="145"/>
      <c r="I37" s="151" t="str">
        <f>IF(ISBLANK(F37),D37,F37)</f>
        <v>None</v>
      </c>
      <c r="J37" s="152">
        <v>0</v>
      </c>
    </row>
    <row r="38" spans="9:10" ht="15">
      <c r="I38" s="154"/>
      <c r="J38" s="153"/>
    </row>
    <row r="40" spans="9:10" ht="15">
      <c r="I40" s="8" t="s">
        <v>2</v>
      </c>
      <c r="J40" s="8" t="s">
        <v>10</v>
      </c>
    </row>
    <row r="41" spans="4:10" s="151" customFormat="1" ht="15">
      <c r="D41" s="3"/>
      <c r="E41" s="3"/>
      <c r="F41" s="3"/>
      <c r="G41" s="3"/>
      <c r="I41" s="155" t="s">
        <v>24</v>
      </c>
      <c r="J41" s="156">
        <v>0.99</v>
      </c>
    </row>
    <row r="42" spans="4:10" s="151" customFormat="1" ht="15">
      <c r="D42" s="3"/>
      <c r="E42" s="3"/>
      <c r="F42" s="3"/>
      <c r="G42" s="3"/>
      <c r="I42" s="155" t="s">
        <v>23</v>
      </c>
      <c r="J42" s="156">
        <v>0.9</v>
      </c>
    </row>
    <row r="43" spans="4:10" s="151" customFormat="1" ht="15">
      <c r="D43" s="3"/>
      <c r="E43" s="3"/>
      <c r="F43" s="3"/>
      <c r="G43" s="3"/>
      <c r="I43" s="155" t="s">
        <v>22</v>
      </c>
      <c r="J43" s="156">
        <v>0.7</v>
      </c>
    </row>
    <row r="44" spans="4:10" s="151" customFormat="1" ht="15">
      <c r="D44" s="3"/>
      <c r="E44" s="3"/>
      <c r="F44" s="3"/>
      <c r="G44" s="3"/>
      <c r="I44" s="155" t="s">
        <v>21</v>
      </c>
      <c r="J44" s="156">
        <v>0.5</v>
      </c>
    </row>
    <row r="45" spans="4:10" s="151" customFormat="1" ht="15">
      <c r="D45" s="3"/>
      <c r="E45" s="3"/>
      <c r="F45" s="3"/>
      <c r="G45" s="3"/>
      <c r="I45" s="155" t="s">
        <v>20</v>
      </c>
      <c r="J45" s="156">
        <v>0.3</v>
      </c>
    </row>
    <row r="46" spans="4:10" s="151" customFormat="1" ht="15">
      <c r="D46" s="3"/>
      <c r="E46" s="3"/>
      <c r="F46" s="3"/>
      <c r="G46" s="3"/>
      <c r="I46" s="155" t="s">
        <v>19</v>
      </c>
      <c r="J46" s="156">
        <v>0.1</v>
      </c>
    </row>
    <row r="47" spans="4:10" s="151" customFormat="1" ht="15">
      <c r="D47" s="3"/>
      <c r="E47" s="3"/>
      <c r="F47" s="3"/>
      <c r="G47" s="3"/>
      <c r="I47" s="155" t="s">
        <v>18</v>
      </c>
      <c r="J47" s="156">
        <v>0</v>
      </c>
    </row>
    <row r="48" spans="4:10" s="151" customFormat="1" ht="15">
      <c r="D48" s="3"/>
      <c r="E48" s="3"/>
      <c r="F48" s="3"/>
      <c r="G48" s="3"/>
      <c r="I48" s="151" t="s">
        <v>25</v>
      </c>
      <c r="J48" s="2">
        <v>0</v>
      </c>
    </row>
    <row r="51" ht="15" hidden="1">
      <c r="I51" s="7" t="s">
        <v>46</v>
      </c>
    </row>
    <row r="52" ht="15" hidden="1">
      <c r="I52" s="3" t="s">
        <v>7</v>
      </c>
    </row>
    <row r="53" ht="15" hidden="1">
      <c r="I53" s="3" t="s">
        <v>8</v>
      </c>
    </row>
    <row r="54" ht="15" hidden="1">
      <c r="I54" s="3" t="s">
        <v>26</v>
      </c>
    </row>
    <row r="55" ht="15" hidden="1">
      <c r="I55" s="3" t="s">
        <v>27</v>
      </c>
    </row>
    <row r="56" ht="15" hidden="1">
      <c r="I56" s="3" t="s">
        <v>28</v>
      </c>
    </row>
    <row r="57" ht="15" hidden="1">
      <c r="I57" s="3" t="s">
        <v>47</v>
      </c>
    </row>
    <row r="58" ht="15" hidden="1">
      <c r="I58" s="3" t="s">
        <v>48</v>
      </c>
    </row>
    <row r="59" ht="15" hidden="1">
      <c r="I59" s="3" t="s">
        <v>49</v>
      </c>
    </row>
    <row r="60" ht="15" hidden="1">
      <c r="I60" s="3" t="s">
        <v>52</v>
      </c>
    </row>
    <row r="61" ht="15" hidden="1">
      <c r="I61" s="3" t="s">
        <v>53</v>
      </c>
    </row>
    <row r="62" ht="15" hidden="1">
      <c r="I62" s="3" t="s">
        <v>55</v>
      </c>
    </row>
    <row r="63" ht="15" hidden="1">
      <c r="I63" s="3" t="s">
        <v>56</v>
      </c>
    </row>
    <row r="64" ht="15" hidden="1">
      <c r="I64" s="3" t="s">
        <v>57</v>
      </c>
    </row>
    <row r="65" ht="15" hidden="1">
      <c r="I65" s="3" t="s">
        <v>58</v>
      </c>
    </row>
    <row r="66" ht="15" hidden="1">
      <c r="I66" s="3" t="s">
        <v>59</v>
      </c>
    </row>
    <row r="67" ht="15" hidden="1">
      <c r="I67" s="3" t="s">
        <v>54</v>
      </c>
    </row>
  </sheetData>
  <sheetProtection password="CCDC" sheet="1" objects="1" scenarios="1"/>
  <mergeCells count="6">
    <mergeCell ref="D32:G32"/>
    <mergeCell ref="B2:B3"/>
    <mergeCell ref="D10:G10"/>
    <mergeCell ref="D2:G2"/>
    <mergeCell ref="D16:G16"/>
    <mergeCell ref="D24:G24"/>
  </mergeCells>
  <hyperlinks>
    <hyperlink ref="B2" location="Likelihood!A1" display="Step 2: Evaluate Likelihood and Controls"/>
    <hyperlink ref="B4" location="Time!A1" display="Step 3: Evaluate Time and Controls"/>
    <hyperlink ref="B7" location="Reputation!A1" display="Step 6: Evaluate Reputational Severity"/>
    <hyperlink ref="B6" location="Injury!A1" display="Step 5: Evaluate Injury Severity"/>
    <hyperlink ref="B5" location="Financial!A1" display="Step 4: Evaluate Financial Severity"/>
    <hyperlink ref="B8" location="Index!A1" display="Customize Scales"/>
  </hyperlink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3">
    <tabColor rgb="FF003366"/>
  </sheetPr>
  <dimension ref="A1:B19"/>
  <sheetViews>
    <sheetView zoomScalePageLayoutView="0" workbookViewId="0" topLeftCell="A1">
      <selection activeCell="D9" sqref="D9"/>
    </sheetView>
  </sheetViews>
  <sheetFormatPr defaultColWidth="9.140625" defaultRowHeight="15"/>
  <cols>
    <col min="1" max="1" width="9.140625" style="166" customWidth="1"/>
  </cols>
  <sheetData>
    <row r="1" spans="1:2" ht="15">
      <c r="A1" s="167" t="s">
        <v>153</v>
      </c>
      <c r="B1" s="168" t="s">
        <v>154</v>
      </c>
    </row>
    <row r="2" spans="1:2" ht="15">
      <c r="A2" s="166" t="s">
        <v>134</v>
      </c>
      <c r="B2" s="157">
        <v>1</v>
      </c>
    </row>
    <row r="3" spans="1:2" ht="15">
      <c r="A3" s="166" t="s">
        <v>135</v>
      </c>
      <c r="B3" s="157">
        <v>2</v>
      </c>
    </row>
    <row r="4" spans="1:2" ht="15">
      <c r="A4" s="166" t="s">
        <v>136</v>
      </c>
      <c r="B4" s="157">
        <v>3</v>
      </c>
    </row>
    <row r="5" spans="1:2" ht="15">
      <c r="A5" s="166" t="s">
        <v>137</v>
      </c>
      <c r="B5" s="157">
        <v>4</v>
      </c>
    </row>
    <row r="6" spans="1:2" ht="15">
      <c r="A6" s="166" t="s">
        <v>138</v>
      </c>
      <c r="B6" s="157">
        <v>5</v>
      </c>
    </row>
    <row r="7" spans="1:2" ht="15">
      <c r="A7" s="166" t="s">
        <v>139</v>
      </c>
      <c r="B7" s="157">
        <v>6</v>
      </c>
    </row>
    <row r="8" spans="1:2" ht="15">
      <c r="A8" s="166" t="s">
        <v>140</v>
      </c>
      <c r="B8" s="157">
        <v>7</v>
      </c>
    </row>
    <row r="9" spans="1:2" ht="15">
      <c r="A9" s="166" t="s">
        <v>141</v>
      </c>
      <c r="B9" s="157">
        <v>8</v>
      </c>
    </row>
    <row r="10" spans="1:2" ht="15">
      <c r="A10" s="166" t="s">
        <v>142</v>
      </c>
      <c r="B10" s="157">
        <v>9</v>
      </c>
    </row>
    <row r="11" spans="1:2" ht="15">
      <c r="A11" s="166" t="s">
        <v>143</v>
      </c>
      <c r="B11" s="157">
        <v>10</v>
      </c>
    </row>
    <row r="12" spans="1:2" ht="15">
      <c r="A12" s="166" t="s">
        <v>144</v>
      </c>
      <c r="B12" s="157">
        <v>11</v>
      </c>
    </row>
    <row r="13" spans="1:2" ht="15">
      <c r="A13" s="166" t="s">
        <v>145</v>
      </c>
      <c r="B13" s="157">
        <v>12</v>
      </c>
    </row>
    <row r="14" spans="1:2" ht="15">
      <c r="A14" s="166" t="s">
        <v>146</v>
      </c>
      <c r="B14" s="157">
        <v>13</v>
      </c>
    </row>
    <row r="15" spans="1:2" ht="15">
      <c r="A15" s="166" t="s">
        <v>147</v>
      </c>
      <c r="B15" s="157">
        <v>14</v>
      </c>
    </row>
    <row r="16" spans="1:2" ht="15">
      <c r="A16" s="166" t="s">
        <v>148</v>
      </c>
      <c r="B16" s="157">
        <v>15</v>
      </c>
    </row>
    <row r="17" spans="1:2" ht="15">
      <c r="A17" s="166" t="s">
        <v>149</v>
      </c>
      <c r="B17" s="157">
        <v>16</v>
      </c>
    </row>
    <row r="18" spans="1:2" ht="15">
      <c r="A18" s="166" t="s">
        <v>150</v>
      </c>
      <c r="B18" s="157">
        <v>18</v>
      </c>
    </row>
    <row r="19" spans="1:2" ht="15">
      <c r="A19" s="166" t="s">
        <v>152</v>
      </c>
      <c r="B19" s="157">
        <v>17</v>
      </c>
    </row>
  </sheetData>
  <sheetProtection password="CCDC"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7">
    <tabColor rgb="FF003366"/>
  </sheetPr>
  <dimension ref="B1:AS38"/>
  <sheetViews>
    <sheetView showGridLines="0" showRowColHeaders="0" zoomScalePageLayoutView="0" workbookViewId="0" topLeftCell="AL1">
      <selection activeCell="AP2" sqref="AP2"/>
    </sheetView>
  </sheetViews>
  <sheetFormatPr defaultColWidth="9.140625" defaultRowHeight="15"/>
  <cols>
    <col min="1" max="1" width="3.57421875" style="3" customWidth="1"/>
    <col min="2" max="2" width="33.8515625" style="3" bestFit="1" customWidth="1"/>
    <col min="3" max="5" width="22.140625" style="3" customWidth="1"/>
    <col min="6" max="6" width="17.28125" style="3" bestFit="1" customWidth="1"/>
    <col min="7" max="8" width="16.28125" style="12" bestFit="1" customWidth="1"/>
    <col min="9" max="9" width="18.140625" style="12" bestFit="1" customWidth="1"/>
    <col min="10" max="11" width="17.421875" style="12" bestFit="1" customWidth="1"/>
    <col min="12" max="12" width="15.7109375" style="12" bestFit="1" customWidth="1"/>
    <col min="13" max="13" width="10.28125" style="12" bestFit="1" customWidth="1"/>
    <col min="14" max="15" width="11.28125" style="12" bestFit="1" customWidth="1"/>
    <col min="16" max="16" width="6.8515625" style="12" bestFit="1" customWidth="1"/>
    <col min="17" max="18" width="17.421875" style="12" bestFit="1" customWidth="1"/>
    <col min="19" max="19" width="10.7109375" style="12" bestFit="1" customWidth="1"/>
    <col min="20" max="21" width="22.00390625" style="12" bestFit="1" customWidth="1"/>
    <col min="22" max="22" width="16.7109375" style="12" bestFit="1" customWidth="1"/>
    <col min="23" max="23" width="18.28125" style="12" bestFit="1" customWidth="1"/>
    <col min="24" max="25" width="17.421875" style="12" bestFit="1" customWidth="1"/>
    <col min="26" max="26" width="14.28125" style="12" bestFit="1" customWidth="1"/>
    <col min="27" max="27" width="16.7109375" style="12" bestFit="1" customWidth="1"/>
    <col min="28" max="29" width="14.00390625" style="12" bestFit="1" customWidth="1"/>
    <col min="30" max="30" width="15.421875" style="12" bestFit="1" customWidth="1"/>
    <col min="31" max="32" width="17.421875" style="12" bestFit="1" customWidth="1"/>
    <col min="33" max="33" width="11.421875" style="12" bestFit="1" customWidth="1"/>
    <col min="34" max="34" width="14.00390625" style="12" bestFit="1" customWidth="1"/>
    <col min="35" max="36" width="20.421875" style="12" bestFit="1" customWidth="1"/>
    <col min="37" max="37" width="22.00390625" style="12" bestFit="1" customWidth="1"/>
    <col min="38" max="39" width="17.421875" style="12" bestFit="1" customWidth="1"/>
    <col min="40" max="40" width="9.7109375" style="12" bestFit="1" customWidth="1"/>
    <col min="41" max="41" width="20.421875" style="12" bestFit="1" customWidth="1"/>
    <col min="42" max="42" width="22.140625" style="3" bestFit="1" customWidth="1"/>
    <col min="43" max="44" width="20.57421875" style="3" bestFit="1" customWidth="1"/>
    <col min="45" max="45" width="19.140625" style="3" bestFit="1" customWidth="1"/>
    <col min="46" max="16384" width="9.140625" style="3" customWidth="1"/>
  </cols>
  <sheetData>
    <row r="1" spans="2:45" ht="18.75" customHeight="1">
      <c r="B1" s="8" t="s">
        <v>0</v>
      </c>
      <c r="C1" s="8"/>
      <c r="D1" s="8" t="s">
        <v>54</v>
      </c>
      <c r="E1" s="8"/>
      <c r="F1" s="8" t="s">
        <v>49</v>
      </c>
      <c r="G1" s="8"/>
      <c r="H1" s="8"/>
      <c r="I1" s="8" t="s">
        <v>52</v>
      </c>
      <c r="J1" s="8"/>
      <c r="K1" s="8"/>
      <c r="L1" s="8"/>
      <c r="M1" s="8" t="s">
        <v>7</v>
      </c>
      <c r="N1" s="8"/>
      <c r="O1" s="8"/>
      <c r="P1" s="8" t="s">
        <v>53</v>
      </c>
      <c r="Q1" s="8"/>
      <c r="R1" s="8"/>
      <c r="S1" s="8"/>
      <c r="T1" s="8" t="s">
        <v>8</v>
      </c>
      <c r="U1" s="8"/>
      <c r="V1" s="8"/>
      <c r="W1" s="8" t="s">
        <v>55</v>
      </c>
      <c r="X1" s="8"/>
      <c r="Y1" s="8"/>
      <c r="Z1" s="8"/>
      <c r="AA1" s="8" t="s">
        <v>26</v>
      </c>
      <c r="AB1" s="8"/>
      <c r="AC1" s="8"/>
      <c r="AD1" s="8" t="s">
        <v>56</v>
      </c>
      <c r="AE1" s="8"/>
      <c r="AF1" s="8"/>
      <c r="AG1" s="8"/>
      <c r="AH1" s="8" t="s">
        <v>27</v>
      </c>
      <c r="AI1" s="8"/>
      <c r="AJ1" s="8"/>
      <c r="AK1" s="8" t="s">
        <v>57</v>
      </c>
      <c r="AL1" s="8"/>
      <c r="AM1" s="8"/>
      <c r="AN1" s="8"/>
      <c r="AO1" s="8" t="s">
        <v>28</v>
      </c>
      <c r="AP1" s="7" t="s">
        <v>58</v>
      </c>
      <c r="AQ1" s="7" t="s">
        <v>47</v>
      </c>
      <c r="AR1" s="7" t="s">
        <v>59</v>
      </c>
      <c r="AS1" s="7" t="s">
        <v>48</v>
      </c>
    </row>
    <row r="2" spans="2:45" ht="15.75" thickBot="1">
      <c r="B2" s="8">
        <v>1</v>
      </c>
      <c r="C2" s="8">
        <v>2</v>
      </c>
      <c r="D2" s="8">
        <v>3</v>
      </c>
      <c r="E2" s="8">
        <v>4</v>
      </c>
      <c r="F2" s="8">
        <v>5</v>
      </c>
      <c r="G2" s="8">
        <v>6</v>
      </c>
      <c r="H2" s="8">
        <v>7</v>
      </c>
      <c r="I2" s="8">
        <v>8</v>
      </c>
      <c r="J2" s="8">
        <v>9</v>
      </c>
      <c r="K2" s="8">
        <v>10</v>
      </c>
      <c r="L2" s="8">
        <v>11</v>
      </c>
      <c r="M2" s="8">
        <v>12</v>
      </c>
      <c r="N2" s="8">
        <v>13</v>
      </c>
      <c r="O2" s="8">
        <v>14</v>
      </c>
      <c r="P2" s="8">
        <v>15</v>
      </c>
      <c r="Q2" s="8">
        <v>16</v>
      </c>
      <c r="R2" s="8">
        <v>17</v>
      </c>
      <c r="S2" s="8">
        <v>18</v>
      </c>
      <c r="T2" s="8">
        <v>19</v>
      </c>
      <c r="U2" s="8">
        <v>20</v>
      </c>
      <c r="V2" s="8">
        <v>21</v>
      </c>
      <c r="W2" s="8">
        <v>22</v>
      </c>
      <c r="X2" s="8">
        <v>23</v>
      </c>
      <c r="Y2" s="8">
        <v>24</v>
      </c>
      <c r="Z2" s="8">
        <v>25</v>
      </c>
      <c r="AA2" s="8">
        <v>26</v>
      </c>
      <c r="AB2" s="8">
        <v>27</v>
      </c>
      <c r="AC2" s="8">
        <v>28</v>
      </c>
      <c r="AD2" s="8">
        <v>29</v>
      </c>
      <c r="AE2" s="8">
        <v>30</v>
      </c>
      <c r="AF2" s="8">
        <v>31</v>
      </c>
      <c r="AG2" s="8">
        <v>32</v>
      </c>
      <c r="AH2" s="8">
        <v>33</v>
      </c>
      <c r="AI2" s="8">
        <v>34</v>
      </c>
      <c r="AJ2" s="8">
        <v>35</v>
      </c>
      <c r="AK2" s="8">
        <v>36</v>
      </c>
      <c r="AL2" s="8">
        <v>37</v>
      </c>
      <c r="AM2" s="8">
        <v>38</v>
      </c>
      <c r="AN2" s="8">
        <v>39</v>
      </c>
      <c r="AO2" s="8">
        <v>40</v>
      </c>
      <c r="AP2" s="8">
        <v>41</v>
      </c>
      <c r="AQ2" s="8">
        <v>42</v>
      </c>
      <c r="AR2" s="8">
        <v>43</v>
      </c>
      <c r="AS2" s="8">
        <v>44</v>
      </c>
    </row>
    <row r="3" spans="2:45" ht="15">
      <c r="B3" s="13">
        <f>IF(Events!$E3="","",Events!$E3)</f>
      </c>
      <c r="C3" s="32">
        <f>IF($B3="","",IF($H3="","Step 2 Incomplete",IF($O3="","Step 3 Incomplete",IF($V3="","Step 4 Incomplete",IF($AC3="","Step 5 Incomplete",IF($AJ3="","Step 6 Incomplete",($H3+$O3)*(SUM($V3,$AC3,$AJ3)/SUM(Index!$J$18,Index!$J$26,Index!$J$34))*5))))))</f>
      </c>
      <c r="D3" s="35">
        <f aca="true" t="shared" si="0" ref="D3:D17">IF($B3="","",IF($H3="","Step 2 Incomplete",IF($O3="","Step 3 Incomplete",IF($V3="","Step 4 Incomplete",IF($AC3="","Step 5 Incomplete",IF($AJ3="","Step 6 Incomplete",C3/0.4))))))</f>
      </c>
      <c r="E3" s="32">
        <f>IF($B3="","",IF($B3="","",IF($L3="","Step 2 Incomplete",IF($S3="","Step 3 Incomplete",IF($Z3="","Step 4 Incomplete",IF($AG3="","Step 5 Incomplete",IF($AN3="","Step 6 Incomplete",($L3+$S3)*(SUM($Z3,$AG3,$AN3)/SUM(Index!$J$18,Index!$J$26,Index!$J$34))*5)))))))</f>
      </c>
      <c r="F3" s="35">
        <f aca="true" t="shared" si="1" ref="F3:F17">IF($B3="","",IF($L3="","Step 2 Incomplete",IF($S3="","Step 3 Incomplete",IF($Z3="","Step 4 Incomplete",IF($AG3="","Step 5 Incomplete",IF($AN3="","Step 6 Incomplete",E3/0.4))))))</f>
      </c>
      <c r="G3" s="17">
        <f>IF(Likelihood!$F3="","",Likelihood!$F3)</f>
      </c>
      <c r="H3" s="17">
        <f>IF(Likelihood!$H3="","",Likelihood!$H3)</f>
      </c>
      <c r="I3" s="17">
        <f>IF(H3="","",(H3/Index!$J$8)*100)</f>
      </c>
      <c r="J3" s="17">
        <f>IF(Likelihood!$G3="","",Likelihood!$G3)</f>
      </c>
      <c r="K3" s="17">
        <f>IF(Likelihood!$I3="","",Likelihood!$I3)</f>
      </c>
      <c r="L3" s="17">
        <f>IF(H3="","",(H3-(H3*K3)))</f>
      </c>
      <c r="M3" s="17">
        <f>IF(K3="","",(1-K3)*I3)</f>
      </c>
      <c r="N3" s="18">
        <f>IF(Time!$F3="","",Time!$F3)</f>
      </c>
      <c r="O3" s="18">
        <f>IF(Time!$H3="","",Time!$H3)</f>
      </c>
      <c r="P3" s="18">
        <f>IF(O3="","",(O3/Index!$J$14)*100)</f>
      </c>
      <c r="Q3" s="18">
        <f>IF(Time!$G3="","",Time!$G3)</f>
      </c>
      <c r="R3" s="18">
        <f>IF(Time!$I3="","",Time!$I3)</f>
      </c>
      <c r="S3" s="18">
        <f>IF(O3="","",(O3-(O3*R3)))</f>
      </c>
      <c r="T3" s="18">
        <f>IF(R3="","",(1-R3)*P3)</f>
      </c>
      <c r="U3" s="19">
        <f>IF(Financial!$F3="","",Financial!$F3)</f>
      </c>
      <c r="V3" s="19">
        <f>IF(Financial!$H3="","",Financial!$H3)</f>
      </c>
      <c r="W3" s="19">
        <f>IF(V3="","",(V3/Index!$J$18)*100)</f>
      </c>
      <c r="X3" s="19">
        <f>IF(Financial!$G3="","",Financial!$G3)</f>
      </c>
      <c r="Y3" s="19">
        <f>IF(Financial!$I3="","",Financial!$I3)</f>
      </c>
      <c r="Z3" s="19">
        <f>IF(V3="","",(V3-(V3*Y3)))</f>
      </c>
      <c r="AA3" s="19">
        <f>IF(Y3="","",(1-Y3)*W3)</f>
      </c>
      <c r="AB3" s="20">
        <f>IF(Injury!$F3="","",Injury!$F3)</f>
      </c>
      <c r="AC3" s="20">
        <f>IF(Injury!$H3="","",Injury!$H3)</f>
      </c>
      <c r="AD3" s="20">
        <f>IF(AC3="","",(AC3/Index!$J$26)*100)</f>
      </c>
      <c r="AE3" s="20">
        <f>IF(Injury!$G3="","",Injury!$G3)</f>
      </c>
      <c r="AF3" s="20">
        <f>IF(Injury!$I3="","",Injury!$I3)</f>
      </c>
      <c r="AG3" s="20">
        <f>IF(AC3="","",(AC3-(AC3*AF3)))</f>
      </c>
      <c r="AH3" s="20">
        <f>IF(AF3="","",(1-AF3)*AD3)</f>
      </c>
      <c r="AI3" s="21">
        <f>IF(Reputation!$F3="","",Reputation!$F3)</f>
      </c>
      <c r="AJ3" s="21">
        <f>IF(Reputation!$H3="","",Reputation!$H3)</f>
      </c>
      <c r="AK3" s="38">
        <f>IF(AJ3="","",(AJ3/Index!$J$34)*100)</f>
      </c>
      <c r="AL3" s="21">
        <f>IF(Reputation!$G3="","",Reputation!$G3)</f>
      </c>
      <c r="AM3" s="21">
        <f>IF(Reputation!$I3="","",Reputation!$I3)</f>
      </c>
      <c r="AN3" s="38">
        <f>IF(AJ3="","",(AJ3-(AJ3*AM3)))</f>
      </c>
      <c r="AO3" s="38">
        <f>IF(AM3="","",(1-AM3)*AK3)</f>
      </c>
      <c r="AP3" s="41">
        <f>IF(AO3="","",(SUM(AK3,AD3,W3)/3))</f>
      </c>
      <c r="AQ3" s="41">
        <f>IF(AO3="","",(SUM(AO3,AH3,AA3)/3))</f>
      </c>
      <c r="AR3" s="41">
        <f>IF(AO3="","",(SUM(P3,I3)/2))</f>
      </c>
      <c r="AS3" s="41">
        <f>IF(AO3="","",(SUM(M3,T3)/2))</f>
      </c>
    </row>
    <row r="4" spans="2:45" ht="15">
      <c r="B4" s="14">
        <f>IF(Events!$E4="","",Events!$E4)</f>
      </c>
      <c r="C4" s="33">
        <f>IF($B4="","",IF($H4="","Step 2 Incomplete",IF($O4="","Step 3 Incomplete",IF($V4="","Step 4 Incomplete",IF($AC4="","Step 5 Incomplete",IF($AJ4="","Step 6 Incomplete",($H4+$O4)*(SUM($V4,$AC4,$AJ4)/SUM(Index!$J$18,Index!$J$26,Index!$J$34))*5))))))</f>
      </c>
      <c r="D4" s="36">
        <f t="shared" si="0"/>
      </c>
      <c r="E4" s="33">
        <f>IF($B4="","",IF($B4="","",IF($L4="","Step 2 Incomplete",IF($S4="","Step 3 Incomplete",IF($Z4="","Step 4 Incomplete",IF($AG4="","Step 5 Incomplete",IF($AN4="","Step 6 Incomplete",($L4+$S4)*(SUM($Z4,$AG4,$AN4)/SUM(Index!$J$18,Index!$J$26,Index!$J$34))*5)))))))</f>
      </c>
      <c r="F4" s="36">
        <f t="shared" si="1"/>
      </c>
      <c r="G4" s="22">
        <f>IF(Likelihood!$F4="","",Likelihood!$F4)</f>
      </c>
      <c r="H4" s="22">
        <f>IF(Likelihood!$H4="","",Likelihood!$H4)</f>
      </c>
      <c r="I4" s="22">
        <f>IF(H4="","",(H4/Index!$J$8)*100)</f>
      </c>
      <c r="J4" s="22">
        <f>IF(Likelihood!$G4="","",Likelihood!$G4)</f>
      </c>
      <c r="K4" s="22">
        <f>IF(Likelihood!$I4="","",Likelihood!$I4)</f>
      </c>
      <c r="L4" s="22">
        <f aca="true" t="shared" si="2" ref="L4:L17">IF(H4="","",(H4-(H4*K4)))</f>
      </c>
      <c r="M4" s="22">
        <f aca="true" t="shared" si="3" ref="M4:M17">IF(K4="","",(1-K4)*I4)</f>
      </c>
      <c r="N4" s="23">
        <f>IF(Time!$F4="","",Time!$F4)</f>
      </c>
      <c r="O4" s="23">
        <f>IF(Time!$H4="","",Time!$H4)</f>
      </c>
      <c r="P4" s="23">
        <f>IF(O4="","",(O4/Index!$J$14)*100)</f>
      </c>
      <c r="Q4" s="23">
        <f>IF(Time!$G4="","",Time!$G4)</f>
      </c>
      <c r="R4" s="23">
        <f>IF(Time!$I4="","",Time!$I4)</f>
      </c>
      <c r="S4" s="23">
        <f aca="true" t="shared" si="4" ref="S4:S17">IF(O4="","",(O4-(O4*R4)))</f>
      </c>
      <c r="T4" s="23">
        <f aca="true" t="shared" si="5" ref="T4:T17">IF(R4="","",(1-R4)*P4)</f>
      </c>
      <c r="U4" s="24">
        <f>IF(Financial!$F4="","",Financial!$F4)</f>
      </c>
      <c r="V4" s="24">
        <f>IF(Financial!$H4="","",Financial!$H4)</f>
      </c>
      <c r="W4" s="24">
        <f>IF(V4="","",(V4/Index!$J$18)*100)</f>
      </c>
      <c r="X4" s="24">
        <f>IF(Financial!$G4="","",Financial!$G4)</f>
      </c>
      <c r="Y4" s="24">
        <f>IF(Financial!$I4="","",Financial!$I4)</f>
      </c>
      <c r="Z4" s="24">
        <f aca="true" t="shared" si="6" ref="Z4:Z17">IF(V4="","",(V4-(V4*Y4)))</f>
      </c>
      <c r="AA4" s="24">
        <f aca="true" t="shared" si="7" ref="AA4:AA17">IF(Y4="","",(1-Y4)*W4)</f>
      </c>
      <c r="AB4" s="25">
        <f>IF(Injury!$F4="","",Injury!$F4)</f>
      </c>
      <c r="AC4" s="25">
        <f>IF(Injury!$H4="","",Injury!$H4)</f>
      </c>
      <c r="AD4" s="25">
        <f>IF(AC4="","",(AC4/Index!$J$26)*100)</f>
      </c>
      <c r="AE4" s="25">
        <f>IF(Injury!$G4="","",Injury!$G4)</f>
      </c>
      <c r="AF4" s="25">
        <f>IF(Injury!$I4="","",Injury!$I4)</f>
      </c>
      <c r="AG4" s="25">
        <f aca="true" t="shared" si="8" ref="AG4:AG17">IF(AC4="","",(AC4-(AC4*AF4)))</f>
      </c>
      <c r="AH4" s="25">
        <f aca="true" t="shared" si="9" ref="AH4:AH17">IF(AF4="","",(1-AF4)*AD4)</f>
      </c>
      <c r="AI4" s="26">
        <f>IF(Reputation!$F4="","",Reputation!$F4)</f>
      </c>
      <c r="AJ4" s="26">
        <f>IF(Reputation!$H4="","",Reputation!$H4)</f>
      </c>
      <c r="AK4" s="39">
        <f>IF(AJ4="","",(AJ4/Index!$J$34)*100)</f>
      </c>
      <c r="AL4" s="26">
        <f>IF(Reputation!$G4="","",Reputation!$G4)</f>
      </c>
      <c r="AM4" s="26">
        <f>IF(Reputation!$I4="","",Reputation!$I4)</f>
      </c>
      <c r="AN4" s="39">
        <f aca="true" t="shared" si="10" ref="AN4:AN17">IF(AJ4="","",(AJ4-(AJ4*AM4)))</f>
      </c>
      <c r="AO4" s="39">
        <f aca="true" t="shared" si="11" ref="AO4:AO17">IF(AM4="","",(1-AM4)*AK4)</f>
      </c>
      <c r="AP4" s="42">
        <f aca="true" t="shared" si="12" ref="AP4:AP17">IF(AO4="","",(SUM(AK4,AD4,W4)/3))</f>
      </c>
      <c r="AQ4" s="42">
        <f aca="true" t="shared" si="13" ref="AQ4:AQ17">IF(AO4="","",(SUM(AO4,AH4,AA4)/3))</f>
      </c>
      <c r="AR4" s="42">
        <f aca="true" t="shared" si="14" ref="AR4:AR17">IF(AO4="","",(SUM(P4,I4)/2))</f>
      </c>
      <c r="AS4" s="43">
        <f aca="true" t="shared" si="15" ref="AS4:AS17">IF(AO4="","",(SUM(M4,T4)/2))</f>
      </c>
    </row>
    <row r="5" spans="2:45" ht="15">
      <c r="B5" s="14">
        <f>IF(Events!$E5="","",Events!$E5)</f>
      </c>
      <c r="C5" s="33">
        <f>IF($B5="","",IF($H5="","Step 2 Incomplete",IF($O5="","Step 3 Incomplete",IF($V5="","Step 4 Incomplete",IF($AC5="","Step 5 Incomplete",IF($AJ5="","Step 6 Incomplete",($H5+$O5)*(SUM($V5,$AC5,$AJ5)/SUM(Index!$J$18,Index!$J$26,Index!$J$34))*5))))))</f>
      </c>
      <c r="D5" s="36">
        <f t="shared" si="0"/>
      </c>
      <c r="E5" s="33">
        <f>IF($B5="","",IF($B5="","",IF($L5="","Step 2 Incomplete",IF($S5="","Step 3 Incomplete",IF($Z5="","Step 4 Incomplete",IF($AG5="","Step 5 Incomplete",IF($AN5="","Step 6 Incomplete",($L5+$S5)*(SUM($Z5,$AG5,$AN5)/SUM(Index!$J$18,Index!$J$26,Index!$J$34))*5)))))))</f>
      </c>
      <c r="F5" s="36">
        <f t="shared" si="1"/>
      </c>
      <c r="G5" s="22">
        <f>IF(Likelihood!$F5="","",Likelihood!$F5)</f>
      </c>
      <c r="H5" s="22">
        <f>IF(Likelihood!$H5="","",Likelihood!$H5)</f>
      </c>
      <c r="I5" s="22">
        <f>IF(H5="","",(H5/Index!$J$8)*100)</f>
      </c>
      <c r="J5" s="22">
        <f>IF(Likelihood!$G5="","",Likelihood!$G5)</f>
      </c>
      <c r="K5" s="22">
        <f>IF(Likelihood!$I5="","",Likelihood!$I5)</f>
      </c>
      <c r="L5" s="22">
        <f t="shared" si="2"/>
      </c>
      <c r="M5" s="22">
        <f t="shared" si="3"/>
      </c>
      <c r="N5" s="23">
        <f>IF(Time!$F5="","",Time!$F5)</f>
      </c>
      <c r="O5" s="23">
        <f>IF(Time!$H5="","",Time!$H5)</f>
      </c>
      <c r="P5" s="23">
        <f>IF(O5="","",(O5/Index!$J$14)*100)</f>
      </c>
      <c r="Q5" s="23">
        <f>IF(Time!$G5="","",Time!$G5)</f>
      </c>
      <c r="R5" s="23">
        <f>IF(Time!$I5="","",Time!$I5)</f>
      </c>
      <c r="S5" s="23">
        <f t="shared" si="4"/>
      </c>
      <c r="T5" s="23">
        <f t="shared" si="5"/>
      </c>
      <c r="U5" s="24">
        <f>IF(Financial!$F5="","",Financial!$F5)</f>
      </c>
      <c r="V5" s="24">
        <f>IF(Financial!$H5="","",Financial!$H5)</f>
      </c>
      <c r="W5" s="24">
        <f>IF(V5="","",(V5/Index!$J$18)*100)</f>
      </c>
      <c r="X5" s="24">
        <f>IF(Financial!$G5="","",Financial!$G5)</f>
      </c>
      <c r="Y5" s="24">
        <f>IF(Financial!$I5="","",Financial!$I5)</f>
      </c>
      <c r="Z5" s="24">
        <f t="shared" si="6"/>
      </c>
      <c r="AA5" s="24">
        <f t="shared" si="7"/>
      </c>
      <c r="AB5" s="25">
        <f>IF(Injury!$F5="","",Injury!$F5)</f>
      </c>
      <c r="AC5" s="25">
        <f>IF(Injury!$H5="","",Injury!$H5)</f>
      </c>
      <c r="AD5" s="25">
        <f>IF(AC5="","",(AC5/Index!$J$26)*100)</f>
      </c>
      <c r="AE5" s="25">
        <f>IF(Injury!$G5="","",Injury!$G5)</f>
      </c>
      <c r="AF5" s="25">
        <f>IF(Injury!$I5="","",Injury!$I5)</f>
      </c>
      <c r="AG5" s="25">
        <f t="shared" si="8"/>
      </c>
      <c r="AH5" s="25">
        <f t="shared" si="9"/>
      </c>
      <c r="AI5" s="26">
        <f>IF(Reputation!$F5="","",Reputation!$F5)</f>
      </c>
      <c r="AJ5" s="26">
        <f>IF(Reputation!$H5="","",Reputation!$H5)</f>
      </c>
      <c r="AK5" s="39">
        <f>IF(AJ5="","",(AJ5/Index!$J$34)*100)</f>
      </c>
      <c r="AL5" s="26">
        <f>IF(Reputation!$G5="","",Reputation!$G5)</f>
      </c>
      <c r="AM5" s="26">
        <f>IF(Reputation!$I5="","",Reputation!$I5)</f>
      </c>
      <c r="AN5" s="39">
        <f t="shared" si="10"/>
      </c>
      <c r="AO5" s="39">
        <f t="shared" si="11"/>
      </c>
      <c r="AP5" s="42">
        <f t="shared" si="12"/>
      </c>
      <c r="AQ5" s="42">
        <f t="shared" si="13"/>
      </c>
      <c r="AR5" s="42">
        <f t="shared" si="14"/>
      </c>
      <c r="AS5" s="43">
        <f t="shared" si="15"/>
      </c>
    </row>
    <row r="6" spans="2:45" ht="15">
      <c r="B6" s="14">
        <f>IF(Events!$E6="","",Events!$E6)</f>
      </c>
      <c r="C6" s="33">
        <f>IF($B6="","",IF($H6="","Step 2 Incomplete",IF($O6="","Step 3 Incomplete",IF($V6="","Step 4 Incomplete",IF($AC6="","Step 5 Incomplete",IF($AJ6="","Step 6 Incomplete",($H6+$O6)*(SUM($V6,$AC6,$AJ6)/SUM(Index!$J$18,Index!$J$26,Index!$J$34))*5))))))</f>
      </c>
      <c r="D6" s="36">
        <f t="shared" si="0"/>
      </c>
      <c r="E6" s="33">
        <f>IF($B6="","",IF($B6="","",IF($L6="","Step 2 Incomplete",IF($S6="","Step 3 Incomplete",IF($Z6="","Step 4 Incomplete",IF($AG6="","Step 5 Incomplete",IF($AN6="","Step 6 Incomplete",($L6+$S6)*(SUM($Z6,$AG6,$AN6)/SUM(Index!$J$18,Index!$J$26,Index!$J$34))*5)))))))</f>
      </c>
      <c r="F6" s="36">
        <f t="shared" si="1"/>
      </c>
      <c r="G6" s="22">
        <f>IF(Likelihood!$F6="","",Likelihood!$F6)</f>
      </c>
      <c r="H6" s="22">
        <f>IF(Likelihood!$H6="","",Likelihood!$H6)</f>
      </c>
      <c r="I6" s="22">
        <f>IF(H6="","",(H6/Index!$J$8)*100)</f>
      </c>
      <c r="J6" s="22">
        <f>IF(Likelihood!$G6="","",Likelihood!$G6)</f>
      </c>
      <c r="K6" s="22">
        <f>IF(Likelihood!$I6="","",Likelihood!$I6)</f>
      </c>
      <c r="L6" s="22">
        <f t="shared" si="2"/>
      </c>
      <c r="M6" s="22">
        <f t="shared" si="3"/>
      </c>
      <c r="N6" s="23">
        <f>IF(Time!$F6="","",Time!$F6)</f>
      </c>
      <c r="O6" s="23">
        <f>IF(Time!$H6="","",Time!$H6)</f>
      </c>
      <c r="P6" s="23">
        <f>IF(O6="","",(O6/Index!$J$14)*100)</f>
      </c>
      <c r="Q6" s="23">
        <f>IF(Time!$G6="","",Time!$G6)</f>
      </c>
      <c r="R6" s="23">
        <f>IF(Time!$I6="","",Time!$I6)</f>
      </c>
      <c r="S6" s="23">
        <f t="shared" si="4"/>
      </c>
      <c r="T6" s="23">
        <f t="shared" si="5"/>
      </c>
      <c r="U6" s="24">
        <f>IF(Financial!$F6="","",Financial!$F6)</f>
      </c>
      <c r="V6" s="24">
        <f>IF(Financial!$H6="","",Financial!$H6)</f>
      </c>
      <c r="W6" s="24">
        <f>IF(V6="","",(V6/Index!$J$18)*100)</f>
      </c>
      <c r="X6" s="24">
        <f>IF(Financial!$G6="","",Financial!$G6)</f>
      </c>
      <c r="Y6" s="24">
        <f>IF(Financial!$I6="","",Financial!$I6)</f>
      </c>
      <c r="Z6" s="24">
        <f t="shared" si="6"/>
      </c>
      <c r="AA6" s="24">
        <f t="shared" si="7"/>
      </c>
      <c r="AB6" s="25">
        <f>IF(Injury!$F6="","",Injury!$F6)</f>
      </c>
      <c r="AC6" s="25">
        <f>IF(Injury!$H6="","",Injury!$H6)</f>
      </c>
      <c r="AD6" s="25">
        <f>IF(AC6="","",(AC6/Index!$J$26)*100)</f>
      </c>
      <c r="AE6" s="25">
        <f>IF(Injury!$G6="","",Injury!$G6)</f>
      </c>
      <c r="AF6" s="25">
        <f>IF(Injury!$I6="","",Injury!$I6)</f>
      </c>
      <c r="AG6" s="25">
        <f t="shared" si="8"/>
      </c>
      <c r="AH6" s="25">
        <f t="shared" si="9"/>
      </c>
      <c r="AI6" s="26">
        <f>IF(Reputation!$F6="","",Reputation!$F6)</f>
      </c>
      <c r="AJ6" s="26">
        <f>IF(Reputation!$H6="","",Reputation!$H6)</f>
      </c>
      <c r="AK6" s="39">
        <f>IF(AJ6="","",(AJ6/Index!$J$34)*100)</f>
      </c>
      <c r="AL6" s="26">
        <f>IF(Reputation!$G6="","",Reputation!$G6)</f>
      </c>
      <c r="AM6" s="26">
        <f>IF(Reputation!$I6="","",Reputation!$I6)</f>
      </c>
      <c r="AN6" s="39">
        <f t="shared" si="10"/>
      </c>
      <c r="AO6" s="39">
        <f t="shared" si="11"/>
      </c>
      <c r="AP6" s="42">
        <f t="shared" si="12"/>
      </c>
      <c r="AQ6" s="42">
        <f t="shared" si="13"/>
      </c>
      <c r="AR6" s="42">
        <f t="shared" si="14"/>
      </c>
      <c r="AS6" s="43">
        <f t="shared" si="15"/>
      </c>
    </row>
    <row r="7" spans="2:45" ht="15">
      <c r="B7" s="14">
        <f>IF(Events!$E7="","",Events!$E7)</f>
      </c>
      <c r="C7" s="33">
        <f>IF($B7="","",IF($H7="","Step 2 Incomplete",IF($O7="","Step 3 Incomplete",IF($V7="","Step 4 Incomplete",IF($AC7="","Step 5 Incomplete",IF($AJ7="","Step 6 Incomplete",($H7+$O7)*(SUM($V7,$AC7,$AJ7)/SUM(Index!$J$18,Index!$J$26,Index!$J$34))*5))))))</f>
      </c>
      <c r="D7" s="36">
        <f t="shared" si="0"/>
      </c>
      <c r="E7" s="33">
        <f>IF($B7="","",IF($B7="","",IF($L7="","Step 2 Incomplete",IF($S7="","Step 3 Incomplete",IF($Z7="","Step 4 Incomplete",IF($AG7="","Step 5 Incomplete",IF($AN7="","Step 6 Incomplete",($L7+$S7)*(SUM($Z7,$AG7,$AN7)/SUM(Index!$J$18,Index!$J$26,Index!$J$34))*5)))))))</f>
      </c>
      <c r="F7" s="36">
        <f t="shared" si="1"/>
      </c>
      <c r="G7" s="22">
        <f>IF(Likelihood!$F7="","",Likelihood!$F7)</f>
      </c>
      <c r="H7" s="22">
        <f>IF(Likelihood!$H7="","",Likelihood!$H7)</f>
      </c>
      <c r="I7" s="22">
        <f>IF(H7="","",(H7/Index!$J$8)*100)</f>
      </c>
      <c r="J7" s="22">
        <f>IF(Likelihood!$G7="","",Likelihood!$G7)</f>
      </c>
      <c r="K7" s="22">
        <f>IF(Likelihood!$I7="","",Likelihood!$I7)</f>
      </c>
      <c r="L7" s="22">
        <f t="shared" si="2"/>
      </c>
      <c r="M7" s="22">
        <f t="shared" si="3"/>
      </c>
      <c r="N7" s="23">
        <f>IF(Time!$F7="","",Time!$F7)</f>
      </c>
      <c r="O7" s="23">
        <f>IF(Time!$H7="","",Time!$H7)</f>
      </c>
      <c r="P7" s="23">
        <f>IF(O7="","",(O7/Index!$J$14)*100)</f>
      </c>
      <c r="Q7" s="23">
        <f>IF(Time!$G7="","",Time!$G7)</f>
      </c>
      <c r="R7" s="23">
        <f>IF(Time!$I7="","",Time!$I7)</f>
      </c>
      <c r="S7" s="23">
        <f t="shared" si="4"/>
      </c>
      <c r="T7" s="23">
        <f t="shared" si="5"/>
      </c>
      <c r="U7" s="24">
        <f>IF(Financial!$F7="","",Financial!$F7)</f>
      </c>
      <c r="V7" s="24">
        <f>IF(Financial!$H7="","",Financial!$H7)</f>
      </c>
      <c r="W7" s="24">
        <f>IF(V7="","",(V7/Index!$J$18)*100)</f>
      </c>
      <c r="X7" s="24">
        <f>IF(Financial!$G7="","",Financial!$G7)</f>
      </c>
      <c r="Y7" s="24">
        <f>IF(Financial!$I7="","",Financial!$I7)</f>
      </c>
      <c r="Z7" s="24">
        <f t="shared" si="6"/>
      </c>
      <c r="AA7" s="24">
        <f t="shared" si="7"/>
      </c>
      <c r="AB7" s="25">
        <f>IF(Injury!$F7="","",Injury!$F7)</f>
      </c>
      <c r="AC7" s="25">
        <f>IF(Injury!$H7="","",Injury!$H7)</f>
      </c>
      <c r="AD7" s="25">
        <f>IF(AC7="","",(AC7/Index!$J$26)*100)</f>
      </c>
      <c r="AE7" s="25">
        <f>IF(Injury!$G7="","",Injury!$G7)</f>
      </c>
      <c r="AF7" s="25">
        <f>IF(Injury!$I7="","",Injury!$I7)</f>
      </c>
      <c r="AG7" s="25">
        <f t="shared" si="8"/>
      </c>
      <c r="AH7" s="25">
        <f t="shared" si="9"/>
      </c>
      <c r="AI7" s="26">
        <f>IF(Reputation!$F7="","",Reputation!$F7)</f>
      </c>
      <c r="AJ7" s="26">
        <f>IF(Reputation!$H7="","",Reputation!$H7)</f>
      </c>
      <c r="AK7" s="39">
        <f>IF(AJ7="","",(AJ7/Index!$J$34)*100)</f>
      </c>
      <c r="AL7" s="26">
        <f>IF(Reputation!$G7="","",Reputation!$G7)</f>
      </c>
      <c r="AM7" s="26">
        <f>IF(Reputation!$I7="","",Reputation!$I7)</f>
      </c>
      <c r="AN7" s="39">
        <f t="shared" si="10"/>
      </c>
      <c r="AO7" s="39">
        <f t="shared" si="11"/>
      </c>
      <c r="AP7" s="42">
        <f t="shared" si="12"/>
      </c>
      <c r="AQ7" s="42">
        <f t="shared" si="13"/>
      </c>
      <c r="AR7" s="42">
        <f t="shared" si="14"/>
      </c>
      <c r="AS7" s="43">
        <f t="shared" si="15"/>
      </c>
    </row>
    <row r="8" spans="2:45" ht="15">
      <c r="B8" s="14">
        <f>IF(Events!$E8="","",Events!$E8)</f>
      </c>
      <c r="C8" s="33">
        <f>IF($B8="","",IF($H8="","Step 2 Incomplete",IF($O8="","Step 3 Incomplete",IF($V8="","Step 4 Incomplete",IF($AC8="","Step 5 Incomplete",IF($AJ8="","Step 6 Incomplete",($H8+$O8)*(SUM($V8,$AC8,$AJ8)/SUM(Index!$J$18,Index!$J$26,Index!$J$34))*5))))))</f>
      </c>
      <c r="D8" s="36">
        <f t="shared" si="0"/>
      </c>
      <c r="E8" s="33">
        <f>IF($B8="","",IF($B8="","",IF($L8="","Step 2 Incomplete",IF($S8="","Step 3 Incomplete",IF($Z8="","Step 4 Incomplete",IF($AG8="","Step 5 Incomplete",IF($AN8="","Step 6 Incomplete",($L8+$S8)*(SUM($Z8,$AG8,$AN8)/SUM(Index!$J$18,Index!$J$26,Index!$J$34))*5)))))))</f>
      </c>
      <c r="F8" s="36">
        <f t="shared" si="1"/>
      </c>
      <c r="G8" s="22">
        <f>IF(Likelihood!$F8="","",Likelihood!$F8)</f>
      </c>
      <c r="H8" s="22">
        <f>IF(Likelihood!$H8="","",Likelihood!$H8)</f>
      </c>
      <c r="I8" s="22">
        <f>IF(H8="","",(H8/Index!$J$8)*100)</f>
      </c>
      <c r="J8" s="22">
        <f>IF(Likelihood!$G8="","",Likelihood!$G8)</f>
      </c>
      <c r="K8" s="22">
        <f>IF(Likelihood!$I8="","",Likelihood!$I8)</f>
      </c>
      <c r="L8" s="22">
        <f t="shared" si="2"/>
      </c>
      <c r="M8" s="22">
        <f t="shared" si="3"/>
      </c>
      <c r="N8" s="23">
        <f>IF(Time!$F8="","",Time!$F8)</f>
      </c>
      <c r="O8" s="23">
        <f>IF(Time!$H8="","",Time!$H8)</f>
      </c>
      <c r="P8" s="23">
        <f>IF(O8="","",(O8/Index!$J$14)*100)</f>
      </c>
      <c r="Q8" s="23">
        <f>IF(Time!$G8="","",Time!$G8)</f>
      </c>
      <c r="R8" s="23">
        <f>IF(Time!$I8="","",Time!$I8)</f>
      </c>
      <c r="S8" s="23">
        <f t="shared" si="4"/>
      </c>
      <c r="T8" s="23">
        <f t="shared" si="5"/>
      </c>
      <c r="U8" s="24">
        <f>IF(Financial!$F8="","",Financial!$F8)</f>
      </c>
      <c r="V8" s="24">
        <f>IF(Financial!$H8="","",Financial!$H8)</f>
      </c>
      <c r="W8" s="24">
        <f>IF(V8="","",(V8/Index!$J$18)*100)</f>
      </c>
      <c r="X8" s="24">
        <f>IF(Financial!$G8="","",Financial!$G8)</f>
      </c>
      <c r="Y8" s="24">
        <f>IF(Financial!$I8="","",Financial!$I8)</f>
      </c>
      <c r="Z8" s="24">
        <f t="shared" si="6"/>
      </c>
      <c r="AA8" s="24">
        <f t="shared" si="7"/>
      </c>
      <c r="AB8" s="25">
        <f>IF(Injury!$F8="","",Injury!$F8)</f>
      </c>
      <c r="AC8" s="25">
        <f>IF(Injury!$H8="","",Injury!$H8)</f>
      </c>
      <c r="AD8" s="25">
        <f>IF(AC8="","",(AC8/Index!$J$26)*100)</f>
      </c>
      <c r="AE8" s="25">
        <f>IF(Injury!$G8="","",Injury!$G8)</f>
      </c>
      <c r="AF8" s="25">
        <f>IF(Injury!$I8="","",Injury!$I8)</f>
      </c>
      <c r="AG8" s="25">
        <f t="shared" si="8"/>
      </c>
      <c r="AH8" s="25">
        <f t="shared" si="9"/>
      </c>
      <c r="AI8" s="26">
        <f>IF(Reputation!$F8="","",Reputation!$F8)</f>
      </c>
      <c r="AJ8" s="26">
        <f>IF(Reputation!$H8="","",Reputation!$H8)</f>
      </c>
      <c r="AK8" s="39">
        <f>IF(AJ8="","",(AJ8/Index!$J$34)*100)</f>
      </c>
      <c r="AL8" s="26">
        <f>IF(Reputation!$G8="","",Reputation!$G8)</f>
      </c>
      <c r="AM8" s="26">
        <f>IF(Reputation!$I8="","",Reputation!$I8)</f>
      </c>
      <c r="AN8" s="39">
        <f t="shared" si="10"/>
      </c>
      <c r="AO8" s="39">
        <f t="shared" si="11"/>
      </c>
      <c r="AP8" s="42">
        <f t="shared" si="12"/>
      </c>
      <c r="AQ8" s="42">
        <f t="shared" si="13"/>
      </c>
      <c r="AR8" s="42">
        <f t="shared" si="14"/>
      </c>
      <c r="AS8" s="43">
        <f t="shared" si="15"/>
      </c>
    </row>
    <row r="9" spans="2:45" ht="15">
      <c r="B9" s="14">
        <f>IF(Events!$E9="","",Events!$E9)</f>
      </c>
      <c r="C9" s="33">
        <f>IF($B9="","",IF($H9="","Step 2 Incomplete",IF($O9="","Step 3 Incomplete",IF($V9="","Step 4 Incomplete",IF($AC9="","Step 5 Incomplete",IF($AJ9="","Step 6 Incomplete",($H9+$O9)*(SUM($V9,$AC9,$AJ9)/SUM(Index!$J$18,Index!$J$26,Index!$J$34))*5))))))</f>
      </c>
      <c r="D9" s="36">
        <f t="shared" si="0"/>
      </c>
      <c r="E9" s="33">
        <f>IF($B9="","",IF($B9="","",IF($L9="","Step 2 Incomplete",IF($S9="","Step 3 Incomplete",IF($Z9="","Step 4 Incomplete",IF($AG9="","Step 5 Incomplete",IF($AN9="","Step 6 Incomplete",($L9+$S9)*(SUM($Z9,$AG9,$AN9)/SUM(Index!$J$18,Index!$J$26,Index!$J$34))*5)))))))</f>
      </c>
      <c r="F9" s="36">
        <f t="shared" si="1"/>
      </c>
      <c r="G9" s="22">
        <f>IF(Likelihood!$F9="","",Likelihood!$F9)</f>
      </c>
      <c r="H9" s="22">
        <f>IF(Likelihood!$H9="","",Likelihood!$H9)</f>
      </c>
      <c r="I9" s="22">
        <f>IF(H9="","",(H9/Index!$J$8)*100)</f>
      </c>
      <c r="J9" s="22">
        <f>IF(Likelihood!$G9="","",Likelihood!$G9)</f>
      </c>
      <c r="K9" s="22">
        <f>IF(Likelihood!$I9="","",Likelihood!$I9)</f>
      </c>
      <c r="L9" s="22">
        <f t="shared" si="2"/>
      </c>
      <c r="M9" s="22">
        <f t="shared" si="3"/>
      </c>
      <c r="N9" s="23">
        <f>IF(Time!$F9="","",Time!$F9)</f>
      </c>
      <c r="O9" s="23">
        <f>IF(Time!$H9="","",Time!$H9)</f>
      </c>
      <c r="P9" s="23">
        <f>IF(O9="","",(O9/Index!$J$14)*100)</f>
      </c>
      <c r="Q9" s="23">
        <f>IF(Time!$G9="","",Time!$G9)</f>
      </c>
      <c r="R9" s="23">
        <f>IF(Time!$I9="","",Time!$I9)</f>
      </c>
      <c r="S9" s="23">
        <f t="shared" si="4"/>
      </c>
      <c r="T9" s="23">
        <f t="shared" si="5"/>
      </c>
      <c r="U9" s="24">
        <f>IF(Financial!$F9="","",Financial!$F9)</f>
      </c>
      <c r="V9" s="24">
        <f>IF(Financial!$H9="","",Financial!$H9)</f>
      </c>
      <c r="W9" s="24">
        <f>IF(V9="","",(V9/Index!$J$18)*100)</f>
      </c>
      <c r="X9" s="24">
        <f>IF(Financial!$G9="","",Financial!$G9)</f>
      </c>
      <c r="Y9" s="24">
        <f>IF(Financial!$I9="","",Financial!$I9)</f>
      </c>
      <c r="Z9" s="24">
        <f t="shared" si="6"/>
      </c>
      <c r="AA9" s="24">
        <f t="shared" si="7"/>
      </c>
      <c r="AB9" s="25">
        <f>IF(Injury!$F9="","",Injury!$F9)</f>
      </c>
      <c r="AC9" s="25">
        <f>IF(Injury!$H9="","",Injury!$H9)</f>
      </c>
      <c r="AD9" s="25">
        <f>IF(AC9="","",(AC9/Index!$J$26)*100)</f>
      </c>
      <c r="AE9" s="25">
        <f>IF(Injury!$G9="","",Injury!$G9)</f>
      </c>
      <c r="AF9" s="25">
        <f>IF(Injury!$I9="","",Injury!$I9)</f>
      </c>
      <c r="AG9" s="25">
        <f t="shared" si="8"/>
      </c>
      <c r="AH9" s="25">
        <f t="shared" si="9"/>
      </c>
      <c r="AI9" s="26">
        <f>IF(Reputation!$F9="","",Reputation!$F9)</f>
      </c>
      <c r="AJ9" s="26">
        <f>IF(Reputation!$H9="","",Reputation!$H9)</f>
      </c>
      <c r="AK9" s="39">
        <f>IF(AJ9="","",(AJ9/Index!$J$34)*100)</f>
      </c>
      <c r="AL9" s="26">
        <f>IF(Reputation!$G9="","",Reputation!$G9)</f>
      </c>
      <c r="AM9" s="26">
        <f>IF(Reputation!$I9="","",Reputation!$I9)</f>
      </c>
      <c r="AN9" s="39">
        <f t="shared" si="10"/>
      </c>
      <c r="AO9" s="39">
        <f t="shared" si="11"/>
      </c>
      <c r="AP9" s="42">
        <f t="shared" si="12"/>
      </c>
      <c r="AQ9" s="42">
        <f t="shared" si="13"/>
      </c>
      <c r="AR9" s="42">
        <f t="shared" si="14"/>
      </c>
      <c r="AS9" s="43">
        <f t="shared" si="15"/>
      </c>
    </row>
    <row r="10" spans="2:45" ht="15">
      <c r="B10" s="14">
        <f>IF(Events!$E10="","",Events!$E10)</f>
      </c>
      <c r="C10" s="33">
        <f>IF($B10="","",IF($H10="","Step 2 Incomplete",IF($O10="","Step 3 Incomplete",IF($V10="","Step 4 Incomplete",IF($AC10="","Step 5 Incomplete",IF($AJ10="","Step 6 Incomplete",($H10+$O10)*(SUM($V10,$AC10,$AJ10)/SUM(Index!$J$18,Index!$J$26,Index!$J$34))*5))))))</f>
      </c>
      <c r="D10" s="36">
        <f t="shared" si="0"/>
      </c>
      <c r="E10" s="33">
        <f>IF($B10="","",IF($B10="","",IF($L10="","Step 2 Incomplete",IF($S10="","Step 3 Incomplete",IF($Z10="","Step 4 Incomplete",IF($AG10="","Step 5 Incomplete",IF($AN10="","Step 6 Incomplete",($L10+$S10)*(SUM($Z10,$AG10,$AN10)/SUM(Index!$J$18,Index!$J$26,Index!$J$34))*5)))))))</f>
      </c>
      <c r="F10" s="36">
        <f t="shared" si="1"/>
      </c>
      <c r="G10" s="22">
        <f>IF(Likelihood!$F10="","",Likelihood!$F10)</f>
      </c>
      <c r="H10" s="22">
        <f>IF(Likelihood!$H10="","",Likelihood!$H10)</f>
      </c>
      <c r="I10" s="22">
        <f>IF(H10="","",(H10/Index!$J$8)*100)</f>
      </c>
      <c r="J10" s="22">
        <f>IF(Likelihood!$G10="","",Likelihood!$G10)</f>
      </c>
      <c r="K10" s="22">
        <f>IF(Likelihood!$I10="","",Likelihood!$I10)</f>
      </c>
      <c r="L10" s="22">
        <f t="shared" si="2"/>
      </c>
      <c r="M10" s="22">
        <f t="shared" si="3"/>
      </c>
      <c r="N10" s="23">
        <f>IF(Time!$F10="","",Time!$F10)</f>
      </c>
      <c r="O10" s="23">
        <f>IF(Time!$H10="","",Time!$H10)</f>
      </c>
      <c r="P10" s="23">
        <f>IF(O10="","",(O10/Index!$J$14)*100)</f>
      </c>
      <c r="Q10" s="23">
        <f>IF(Time!$G10="","",Time!$G10)</f>
      </c>
      <c r="R10" s="23">
        <f>IF(Time!$I10="","",Time!$I10)</f>
      </c>
      <c r="S10" s="23">
        <f t="shared" si="4"/>
      </c>
      <c r="T10" s="23">
        <f t="shared" si="5"/>
      </c>
      <c r="U10" s="24">
        <f>IF(Financial!$F10="","",Financial!$F10)</f>
      </c>
      <c r="V10" s="24">
        <f>IF(Financial!$H10="","",Financial!$H10)</f>
      </c>
      <c r="W10" s="24">
        <f>IF(V10="","",(V10/Index!$J$18)*100)</f>
      </c>
      <c r="X10" s="24">
        <f>IF(Financial!$G10="","",Financial!$G10)</f>
      </c>
      <c r="Y10" s="24">
        <f>IF(Financial!$I10="","",Financial!$I10)</f>
      </c>
      <c r="Z10" s="24">
        <f t="shared" si="6"/>
      </c>
      <c r="AA10" s="24">
        <f t="shared" si="7"/>
      </c>
      <c r="AB10" s="25">
        <f>IF(Injury!$F10="","",Injury!$F10)</f>
      </c>
      <c r="AC10" s="25">
        <f>IF(Injury!$H10="","",Injury!$H10)</f>
      </c>
      <c r="AD10" s="25">
        <f>IF(AC10="","",(AC10/Index!$J$26)*100)</f>
      </c>
      <c r="AE10" s="25">
        <f>IF(Injury!$G10="","",Injury!$G10)</f>
      </c>
      <c r="AF10" s="25">
        <f>IF(Injury!$I10="","",Injury!$I10)</f>
      </c>
      <c r="AG10" s="25">
        <f t="shared" si="8"/>
      </c>
      <c r="AH10" s="25">
        <f t="shared" si="9"/>
      </c>
      <c r="AI10" s="26">
        <f>IF(Reputation!$F10="","",Reputation!$F10)</f>
      </c>
      <c r="AJ10" s="26">
        <f>IF(Reputation!$H10="","",Reputation!$H10)</f>
      </c>
      <c r="AK10" s="39">
        <f>IF(AJ10="","",(AJ10/Index!$J$34)*100)</f>
      </c>
      <c r="AL10" s="26">
        <f>IF(Reputation!$G10="","",Reputation!$G10)</f>
      </c>
      <c r="AM10" s="26">
        <f>IF(Reputation!$I10="","",Reputation!$I10)</f>
      </c>
      <c r="AN10" s="39">
        <f t="shared" si="10"/>
      </c>
      <c r="AO10" s="39">
        <f t="shared" si="11"/>
      </c>
      <c r="AP10" s="42">
        <f t="shared" si="12"/>
      </c>
      <c r="AQ10" s="42">
        <f t="shared" si="13"/>
      </c>
      <c r="AR10" s="42">
        <f t="shared" si="14"/>
      </c>
      <c r="AS10" s="43">
        <f t="shared" si="15"/>
      </c>
    </row>
    <row r="11" spans="2:45" ht="15">
      <c r="B11" s="14">
        <f>IF(Events!$E11="","",Events!$E11)</f>
      </c>
      <c r="C11" s="33">
        <f>IF($B11="","",IF($H11="","Step 2 Incomplete",IF($O11="","Step 3 Incomplete",IF($V11="","Step 4 Incomplete",IF($AC11="","Step 5 Incomplete",IF($AJ11="","Step 6 Incomplete",($H11+$O11)*(SUM($V11,$AC11,$AJ11)/SUM(Index!$J$18,Index!$J$26,Index!$J$34))*5))))))</f>
      </c>
      <c r="D11" s="36">
        <f t="shared" si="0"/>
      </c>
      <c r="E11" s="33">
        <f>IF($B11="","",IF($B11="","",IF($L11="","Step 2 Incomplete",IF($S11="","Step 3 Incomplete",IF($Z11="","Step 4 Incomplete",IF($AG11="","Step 5 Incomplete",IF($AN11="","Step 6 Incomplete",($L11+$S11)*(SUM($Z11,$AG11,$AN11)/SUM(Index!$J$18,Index!$J$26,Index!$J$34))*5)))))))</f>
      </c>
      <c r="F11" s="36">
        <f t="shared" si="1"/>
      </c>
      <c r="G11" s="22">
        <f>IF(Likelihood!$F11="","",Likelihood!$F11)</f>
      </c>
      <c r="H11" s="22">
        <f>IF(Likelihood!$H11="","",Likelihood!$H11)</f>
      </c>
      <c r="I11" s="22">
        <f>IF(H11="","",(H11/Index!$J$8)*100)</f>
      </c>
      <c r="J11" s="22">
        <f>IF(Likelihood!$G11="","",Likelihood!$G11)</f>
      </c>
      <c r="K11" s="22">
        <f>IF(Likelihood!$I11="","",Likelihood!$I11)</f>
      </c>
      <c r="L11" s="22">
        <f t="shared" si="2"/>
      </c>
      <c r="M11" s="22">
        <f t="shared" si="3"/>
      </c>
      <c r="N11" s="23">
        <f>IF(Time!$F11="","",Time!$F11)</f>
      </c>
      <c r="O11" s="23">
        <f>IF(Time!$H11="","",Time!$H11)</f>
      </c>
      <c r="P11" s="23">
        <f>IF(O11="","",(O11/Index!$J$14)*100)</f>
      </c>
      <c r="Q11" s="23">
        <f>IF(Time!$G11="","",Time!$G11)</f>
      </c>
      <c r="R11" s="23">
        <f>IF(Time!$I11="","",Time!$I11)</f>
      </c>
      <c r="S11" s="23">
        <f t="shared" si="4"/>
      </c>
      <c r="T11" s="23">
        <f t="shared" si="5"/>
      </c>
      <c r="U11" s="24">
        <f>IF(Financial!$F11="","",Financial!$F11)</f>
      </c>
      <c r="V11" s="24">
        <f>IF(Financial!$H11="","",Financial!$H11)</f>
      </c>
      <c r="W11" s="24">
        <f>IF(V11="","",(V11/Index!$J$18)*100)</f>
      </c>
      <c r="X11" s="24">
        <f>IF(Financial!$G11="","",Financial!$G11)</f>
      </c>
      <c r="Y11" s="24">
        <f>IF(Financial!$I11="","",Financial!$I11)</f>
      </c>
      <c r="Z11" s="24">
        <f t="shared" si="6"/>
      </c>
      <c r="AA11" s="24">
        <f t="shared" si="7"/>
      </c>
      <c r="AB11" s="25">
        <f>IF(Injury!$F11="","",Injury!$F11)</f>
      </c>
      <c r="AC11" s="25">
        <f>IF(Injury!$H11="","",Injury!$H11)</f>
      </c>
      <c r="AD11" s="25">
        <f>IF(AC11="","",(AC11/Index!$J$26)*100)</f>
      </c>
      <c r="AE11" s="25">
        <f>IF(Injury!$G11="","",Injury!$G11)</f>
      </c>
      <c r="AF11" s="25">
        <f>IF(Injury!$I11="","",Injury!$I11)</f>
      </c>
      <c r="AG11" s="25">
        <f t="shared" si="8"/>
      </c>
      <c r="AH11" s="25">
        <f t="shared" si="9"/>
      </c>
      <c r="AI11" s="26">
        <f>IF(Reputation!$F11="","",Reputation!$F11)</f>
      </c>
      <c r="AJ11" s="26">
        <f>IF(Reputation!$H11="","",Reputation!$H11)</f>
      </c>
      <c r="AK11" s="39">
        <f>IF(AJ11="","",(AJ11/Index!$J$34)*100)</f>
      </c>
      <c r="AL11" s="26">
        <f>IF(Reputation!$G11="","",Reputation!$G11)</f>
      </c>
      <c r="AM11" s="26">
        <f>IF(Reputation!$I11="","",Reputation!$I11)</f>
      </c>
      <c r="AN11" s="39">
        <f t="shared" si="10"/>
      </c>
      <c r="AO11" s="39">
        <f t="shared" si="11"/>
      </c>
      <c r="AP11" s="42">
        <f t="shared" si="12"/>
      </c>
      <c r="AQ11" s="42">
        <f t="shared" si="13"/>
      </c>
      <c r="AR11" s="42">
        <f t="shared" si="14"/>
      </c>
      <c r="AS11" s="43">
        <f t="shared" si="15"/>
      </c>
    </row>
    <row r="12" spans="2:45" ht="15">
      <c r="B12" s="14">
        <f>IF(Events!$E12="","",Events!$E12)</f>
      </c>
      <c r="C12" s="33">
        <f>IF($B12="","",IF($H12="","Step 2 Incomplete",IF($O12="","Step 3 Incomplete",IF($V12="","Step 4 Incomplete",IF($AC12="","Step 5 Incomplete",IF($AJ12="","Step 6 Incomplete",($H12+$O12)*(SUM($V12,$AC12,$AJ12)/SUM(Index!$J$18,Index!$J$26,Index!$J$34))*5))))))</f>
      </c>
      <c r="D12" s="36">
        <f t="shared" si="0"/>
      </c>
      <c r="E12" s="33">
        <f>IF($B12="","",IF($B12="","",IF($L12="","Step 2 Incomplete",IF($S12="","Step 3 Incomplete",IF($Z12="","Step 4 Incomplete",IF($AG12="","Step 5 Incomplete",IF($AN12="","Step 6 Incomplete",($L12+$S12)*(SUM($Z12,$AG12,$AN12)/SUM(Index!$J$18,Index!$J$26,Index!$J$34))*5)))))))</f>
      </c>
      <c r="F12" s="36">
        <f t="shared" si="1"/>
      </c>
      <c r="G12" s="22">
        <f>IF(Likelihood!$F12="","",Likelihood!$F12)</f>
      </c>
      <c r="H12" s="22">
        <f>IF(Likelihood!$H12="","",Likelihood!$H12)</f>
      </c>
      <c r="I12" s="22">
        <f>IF(H12="","",(H12/Index!$J$8)*100)</f>
      </c>
      <c r="J12" s="22">
        <f>IF(Likelihood!$G12="","",Likelihood!$G12)</f>
      </c>
      <c r="K12" s="22">
        <f>IF(Likelihood!$I12="","",Likelihood!$I12)</f>
      </c>
      <c r="L12" s="22">
        <f t="shared" si="2"/>
      </c>
      <c r="M12" s="22">
        <f t="shared" si="3"/>
      </c>
      <c r="N12" s="23">
        <f>IF(Time!$F12="","",Time!$F12)</f>
      </c>
      <c r="O12" s="23">
        <f>IF(Time!$H12="","",Time!$H12)</f>
      </c>
      <c r="P12" s="23">
        <f>IF(O12="","",(O12/Index!$J$14)*100)</f>
      </c>
      <c r="Q12" s="23">
        <f>IF(Time!$G12="","",Time!$G12)</f>
      </c>
      <c r="R12" s="23">
        <f>IF(Time!$I12="","",Time!$I12)</f>
      </c>
      <c r="S12" s="23">
        <f t="shared" si="4"/>
      </c>
      <c r="T12" s="23">
        <f t="shared" si="5"/>
      </c>
      <c r="U12" s="24">
        <f>IF(Financial!$F12="","",Financial!$F12)</f>
      </c>
      <c r="V12" s="24">
        <f>IF(Financial!$H12="","",Financial!$H12)</f>
      </c>
      <c r="W12" s="24">
        <f>IF(V12="","",(V12/Index!$J$18)*100)</f>
      </c>
      <c r="X12" s="24">
        <f>IF(Financial!$G12="","",Financial!$G12)</f>
      </c>
      <c r="Y12" s="24">
        <f>IF(Financial!$I12="","",Financial!$I12)</f>
      </c>
      <c r="Z12" s="24">
        <f t="shared" si="6"/>
      </c>
      <c r="AA12" s="24">
        <f t="shared" si="7"/>
      </c>
      <c r="AB12" s="25">
        <f>IF(Injury!$F12="","",Injury!$F12)</f>
      </c>
      <c r="AC12" s="25">
        <f>IF(Injury!$H12="","",Injury!$H12)</f>
      </c>
      <c r="AD12" s="25">
        <f>IF(AC12="","",(AC12/Index!$J$26)*100)</f>
      </c>
      <c r="AE12" s="25">
        <f>IF(Injury!$G12="","",Injury!$G12)</f>
      </c>
      <c r="AF12" s="25">
        <f>IF(Injury!$I12="","",Injury!$I12)</f>
      </c>
      <c r="AG12" s="25">
        <f t="shared" si="8"/>
      </c>
      <c r="AH12" s="25">
        <f t="shared" si="9"/>
      </c>
      <c r="AI12" s="26">
        <f>IF(Reputation!$F12="","",Reputation!$F12)</f>
      </c>
      <c r="AJ12" s="26">
        <f>IF(Reputation!$H12="","",Reputation!$H12)</f>
      </c>
      <c r="AK12" s="39">
        <f>IF(AJ12="","",(AJ12/Index!$J$34)*100)</f>
      </c>
      <c r="AL12" s="26">
        <f>IF(Reputation!$G12="","",Reputation!$G12)</f>
      </c>
      <c r="AM12" s="26">
        <f>IF(Reputation!$I12="","",Reputation!$I12)</f>
      </c>
      <c r="AN12" s="39">
        <f t="shared" si="10"/>
      </c>
      <c r="AO12" s="39">
        <f t="shared" si="11"/>
      </c>
      <c r="AP12" s="42">
        <f t="shared" si="12"/>
      </c>
      <c r="AQ12" s="42">
        <f t="shared" si="13"/>
      </c>
      <c r="AR12" s="42">
        <f t="shared" si="14"/>
      </c>
      <c r="AS12" s="43">
        <f t="shared" si="15"/>
      </c>
    </row>
    <row r="13" spans="2:45" ht="15">
      <c r="B13" s="14">
        <f>IF(Events!$E13="","",Events!$E13)</f>
      </c>
      <c r="C13" s="33">
        <f>IF($B13="","",IF($H13="","Step 2 Incomplete",IF($O13="","Step 3 Incomplete",IF($V13="","Step 4 Incomplete",IF($AC13="","Step 5 Incomplete",IF($AJ13="","Step 6 Incomplete",($H13+$O13)*(SUM($V13,$AC13,$AJ13)/SUM(Index!$J$18,Index!$J$26,Index!$J$34))*5))))))</f>
      </c>
      <c r="D13" s="36">
        <f t="shared" si="0"/>
      </c>
      <c r="E13" s="33">
        <f>IF($B13="","",IF($B13="","",IF($L13="","Step 2 Incomplete",IF($S13="","Step 3 Incomplete",IF($Z13="","Step 4 Incomplete",IF($AG13="","Step 5 Incomplete",IF($AN13="","Step 6 Incomplete",($L13+$S13)*(SUM($Z13,$AG13,$AN13)/SUM(Index!$J$18,Index!$J$26,Index!$J$34))*5)))))))</f>
      </c>
      <c r="F13" s="36">
        <f t="shared" si="1"/>
      </c>
      <c r="G13" s="22">
        <f>IF(Likelihood!$F13="","",Likelihood!$F13)</f>
      </c>
      <c r="H13" s="22">
        <f>IF(Likelihood!$H13="","",Likelihood!$H13)</f>
      </c>
      <c r="I13" s="22">
        <f>IF(H13="","",(H13/Index!$J$8)*100)</f>
      </c>
      <c r="J13" s="22">
        <f>IF(Likelihood!$G13="","",Likelihood!$G13)</f>
      </c>
      <c r="K13" s="22">
        <f>IF(Likelihood!$I13="","",Likelihood!$I13)</f>
      </c>
      <c r="L13" s="22">
        <f t="shared" si="2"/>
      </c>
      <c r="M13" s="22">
        <f t="shared" si="3"/>
      </c>
      <c r="N13" s="23">
        <f>IF(Time!$F13="","",Time!$F13)</f>
      </c>
      <c r="O13" s="23">
        <f>IF(Time!$H13="","",Time!$H13)</f>
      </c>
      <c r="P13" s="23">
        <f>IF(O13="","",(O13/Index!$J$14)*100)</f>
      </c>
      <c r="Q13" s="23">
        <f>IF(Time!$G13="","",Time!$G13)</f>
      </c>
      <c r="R13" s="23">
        <f>IF(Time!$I13="","",Time!$I13)</f>
      </c>
      <c r="S13" s="23">
        <f t="shared" si="4"/>
      </c>
      <c r="T13" s="23">
        <f t="shared" si="5"/>
      </c>
      <c r="U13" s="24">
        <f>IF(Financial!$F13="","",Financial!$F13)</f>
      </c>
      <c r="V13" s="24">
        <f>IF(Financial!$H13="","",Financial!$H13)</f>
      </c>
      <c r="W13" s="24">
        <f>IF(V13="","",(V13/Index!$J$18)*100)</f>
      </c>
      <c r="X13" s="24">
        <f>IF(Financial!$G13="","",Financial!$G13)</f>
      </c>
      <c r="Y13" s="24">
        <f>IF(Financial!$I13="","",Financial!$I13)</f>
      </c>
      <c r="Z13" s="24">
        <f t="shared" si="6"/>
      </c>
      <c r="AA13" s="24">
        <f t="shared" si="7"/>
      </c>
      <c r="AB13" s="25">
        <f>IF(Injury!$F13="","",Injury!$F13)</f>
      </c>
      <c r="AC13" s="25">
        <f>IF(Injury!$H13="","",Injury!$H13)</f>
      </c>
      <c r="AD13" s="25">
        <f>IF(AC13="","",(AC13/Index!$J$26)*100)</f>
      </c>
      <c r="AE13" s="25">
        <f>IF(Injury!$G13="","",Injury!$G13)</f>
      </c>
      <c r="AF13" s="25">
        <f>IF(Injury!$I13="","",Injury!$I13)</f>
      </c>
      <c r="AG13" s="25">
        <f t="shared" si="8"/>
      </c>
      <c r="AH13" s="25">
        <f t="shared" si="9"/>
      </c>
      <c r="AI13" s="26">
        <f>IF(Reputation!$F13="","",Reputation!$F13)</f>
      </c>
      <c r="AJ13" s="26">
        <f>IF(Reputation!$H13="","",Reputation!$H13)</f>
      </c>
      <c r="AK13" s="39">
        <f>IF(AJ13="","",(AJ13/Index!$J$34)*100)</f>
      </c>
      <c r="AL13" s="26">
        <f>IF(Reputation!$G13="","",Reputation!$G13)</f>
      </c>
      <c r="AM13" s="26">
        <f>IF(Reputation!$I13="","",Reputation!$I13)</f>
      </c>
      <c r="AN13" s="39">
        <f t="shared" si="10"/>
      </c>
      <c r="AO13" s="39">
        <f t="shared" si="11"/>
      </c>
      <c r="AP13" s="42">
        <f t="shared" si="12"/>
      </c>
      <c r="AQ13" s="42">
        <f t="shared" si="13"/>
      </c>
      <c r="AR13" s="42">
        <f t="shared" si="14"/>
      </c>
      <c r="AS13" s="43">
        <f t="shared" si="15"/>
      </c>
    </row>
    <row r="14" spans="2:45" ht="15">
      <c r="B14" s="14">
        <f>IF(Events!$E14="","",Events!$E14)</f>
      </c>
      <c r="C14" s="33">
        <f>IF($B14="","",IF($H14="","Step 2 Incomplete",IF($O14="","Step 3 Incomplete",IF($V14="","Step 4 Incomplete",IF($AC14="","Step 5 Incomplete",IF($AJ14="","Step 6 Incomplete",($H14+$O14)*(SUM($V14,$AC14,$AJ14)/SUM(Index!$J$18,Index!$J$26,Index!$J$34))*5))))))</f>
      </c>
      <c r="D14" s="36">
        <f t="shared" si="0"/>
      </c>
      <c r="E14" s="33">
        <f>IF($B14="","",IF($B14="","",IF($L14="","Step 2 Incomplete",IF($S14="","Step 3 Incomplete",IF($Z14="","Step 4 Incomplete",IF($AG14="","Step 5 Incomplete",IF($AN14="","Step 6 Incomplete",($L14+$S14)*(SUM($Z14,$AG14,$AN14)/SUM(Index!$J$18,Index!$J$26,Index!$J$34))*5)))))))</f>
      </c>
      <c r="F14" s="36">
        <f t="shared" si="1"/>
      </c>
      <c r="G14" s="22">
        <f>IF(Likelihood!$F14="","",Likelihood!$F14)</f>
      </c>
      <c r="H14" s="22">
        <f>IF(Likelihood!$H14="","",Likelihood!$H14)</f>
      </c>
      <c r="I14" s="22">
        <f>IF(H14="","",(H14/Index!$J$8)*100)</f>
      </c>
      <c r="J14" s="22">
        <f>IF(Likelihood!$G14="","",Likelihood!$G14)</f>
      </c>
      <c r="K14" s="22">
        <f>IF(Likelihood!$I14="","",Likelihood!$I14)</f>
      </c>
      <c r="L14" s="22">
        <f t="shared" si="2"/>
      </c>
      <c r="M14" s="22">
        <f t="shared" si="3"/>
      </c>
      <c r="N14" s="23">
        <f>IF(Time!$F14="","",Time!$F14)</f>
      </c>
      <c r="O14" s="23">
        <f>IF(Time!$H14="","",Time!$H14)</f>
      </c>
      <c r="P14" s="23">
        <f>IF(O14="","",(O14/Index!$J$14)*100)</f>
      </c>
      <c r="Q14" s="23">
        <f>IF(Time!$G14="","",Time!$G14)</f>
      </c>
      <c r="R14" s="23">
        <f>IF(Time!$I14="","",Time!$I14)</f>
      </c>
      <c r="S14" s="23">
        <f t="shared" si="4"/>
      </c>
      <c r="T14" s="23">
        <f t="shared" si="5"/>
      </c>
      <c r="U14" s="24">
        <f>IF(Financial!$F14="","",Financial!$F14)</f>
      </c>
      <c r="V14" s="24">
        <f>IF(Financial!$H14="","",Financial!$H14)</f>
      </c>
      <c r="W14" s="24">
        <f>IF(V14="","",(V14/Index!$J$18)*100)</f>
      </c>
      <c r="X14" s="24">
        <f>IF(Financial!$G14="","",Financial!$G14)</f>
      </c>
      <c r="Y14" s="24">
        <f>IF(Financial!$I14="","",Financial!$I14)</f>
      </c>
      <c r="Z14" s="24">
        <f t="shared" si="6"/>
      </c>
      <c r="AA14" s="24">
        <f t="shared" si="7"/>
      </c>
      <c r="AB14" s="25">
        <f>IF(Injury!$F14="","",Injury!$F14)</f>
      </c>
      <c r="AC14" s="25">
        <f>IF(Injury!$H14="","",Injury!$H14)</f>
      </c>
      <c r="AD14" s="25">
        <f>IF(AC14="","",(AC14/Index!$J$26)*100)</f>
      </c>
      <c r="AE14" s="25">
        <f>IF(Injury!$G14="","",Injury!$G14)</f>
      </c>
      <c r="AF14" s="25">
        <f>IF(Injury!$I14="","",Injury!$I14)</f>
      </c>
      <c r="AG14" s="25">
        <f t="shared" si="8"/>
      </c>
      <c r="AH14" s="25">
        <f t="shared" si="9"/>
      </c>
      <c r="AI14" s="26">
        <f>IF(Reputation!$F14="","",Reputation!$F14)</f>
      </c>
      <c r="AJ14" s="26">
        <f>IF(Reputation!$H14="","",Reputation!$H14)</f>
      </c>
      <c r="AK14" s="39">
        <f>IF(AJ14="","",(AJ14/Index!$J$34)*100)</f>
      </c>
      <c r="AL14" s="26">
        <f>IF(Reputation!$G14="","",Reputation!$G14)</f>
      </c>
      <c r="AM14" s="26">
        <f>IF(Reputation!$I14="","",Reputation!$I14)</f>
      </c>
      <c r="AN14" s="39">
        <f t="shared" si="10"/>
      </c>
      <c r="AO14" s="39">
        <f t="shared" si="11"/>
      </c>
      <c r="AP14" s="42">
        <f t="shared" si="12"/>
      </c>
      <c r="AQ14" s="42">
        <f t="shared" si="13"/>
      </c>
      <c r="AR14" s="42">
        <f t="shared" si="14"/>
      </c>
      <c r="AS14" s="43">
        <f t="shared" si="15"/>
      </c>
    </row>
    <row r="15" spans="2:45" ht="15" customHeight="1">
      <c r="B15" s="14">
        <f>IF(Events!$E15="","",Events!$E15)</f>
      </c>
      <c r="C15" s="33">
        <f>IF($B15="","",IF($H15="","Step 2 Incomplete",IF($O15="","Step 3 Incomplete",IF($V15="","Step 4 Incomplete",IF($AC15="","Step 5 Incomplete",IF($AJ15="","Step 6 Incomplete",($H15+$O15)*(SUM($V15,$AC15,$AJ15)/SUM(Index!$J$18,Index!$J$26,Index!$J$34))*5))))))</f>
      </c>
      <c r="D15" s="36">
        <f t="shared" si="0"/>
      </c>
      <c r="E15" s="33">
        <f>IF($B15="","",IF($B15="","",IF($L15="","Step 2 Incomplete",IF($S15="","Step 3 Incomplete",IF($Z15="","Step 4 Incomplete",IF($AG15="","Step 5 Incomplete",IF($AN15="","Step 6 Incomplete",($L15+$S15)*(SUM($Z15,$AG15,$AN15)/SUM(Index!$J$18,Index!$J$26,Index!$J$34))*5)))))))</f>
      </c>
      <c r="F15" s="36">
        <f t="shared" si="1"/>
      </c>
      <c r="G15" s="22">
        <f>IF(Likelihood!$F15="","",Likelihood!$F15)</f>
      </c>
      <c r="H15" s="22">
        <f>IF(Likelihood!$H15="","",Likelihood!$H15)</f>
      </c>
      <c r="I15" s="22">
        <f>IF(H15="","",(H15/Index!$J$8)*100)</f>
      </c>
      <c r="J15" s="22">
        <f>IF(Likelihood!$G15="","",Likelihood!$G15)</f>
      </c>
      <c r="K15" s="22">
        <f>IF(Likelihood!$I15="","",Likelihood!$I15)</f>
      </c>
      <c r="L15" s="22">
        <f t="shared" si="2"/>
      </c>
      <c r="M15" s="22">
        <f t="shared" si="3"/>
      </c>
      <c r="N15" s="23">
        <f>IF(Time!$F15="","",Time!$F15)</f>
      </c>
      <c r="O15" s="23">
        <f>IF(Time!$H15="","",Time!$H15)</f>
      </c>
      <c r="P15" s="23">
        <f>IF(O15="","",(O15/Index!$J$14)*100)</f>
      </c>
      <c r="Q15" s="23">
        <f>IF(Time!$G15="","",Time!$G15)</f>
      </c>
      <c r="R15" s="23">
        <f>IF(Time!$I15="","",Time!$I15)</f>
      </c>
      <c r="S15" s="23">
        <f t="shared" si="4"/>
      </c>
      <c r="T15" s="23">
        <f t="shared" si="5"/>
      </c>
      <c r="U15" s="24">
        <f>IF(Financial!$F15="","",Financial!$F15)</f>
      </c>
      <c r="V15" s="24">
        <f>IF(Financial!$H15="","",Financial!$H15)</f>
      </c>
      <c r="W15" s="24">
        <f>IF(V15="","",(V15/Index!$J$18)*100)</f>
      </c>
      <c r="X15" s="24">
        <f>IF(Financial!$G15="","",Financial!$G15)</f>
      </c>
      <c r="Y15" s="24">
        <f>IF(Financial!$I15="","",Financial!$I15)</f>
      </c>
      <c r="Z15" s="24">
        <f t="shared" si="6"/>
      </c>
      <c r="AA15" s="24">
        <f t="shared" si="7"/>
      </c>
      <c r="AB15" s="25">
        <f>IF(Injury!$F15="","",Injury!$F15)</f>
      </c>
      <c r="AC15" s="25">
        <f>IF(Injury!$H15="","",Injury!$H15)</f>
      </c>
      <c r="AD15" s="25">
        <f>IF(AC15="","",(AC15/Index!$J$26)*100)</f>
      </c>
      <c r="AE15" s="25">
        <f>IF(Injury!$G15="","",Injury!$G15)</f>
      </c>
      <c r="AF15" s="25">
        <f>IF(Injury!$I15="","",Injury!$I15)</f>
      </c>
      <c r="AG15" s="25">
        <f t="shared" si="8"/>
      </c>
      <c r="AH15" s="25">
        <f t="shared" si="9"/>
      </c>
      <c r="AI15" s="26">
        <f>IF(Reputation!$F15="","",Reputation!$F15)</f>
      </c>
      <c r="AJ15" s="26">
        <f>IF(Reputation!$H15="","",Reputation!$H15)</f>
      </c>
      <c r="AK15" s="39">
        <f>IF(AJ15="","",(AJ15/Index!$J$34)*100)</f>
      </c>
      <c r="AL15" s="26">
        <f>IF(Reputation!$G15="","",Reputation!$G15)</f>
      </c>
      <c r="AM15" s="26">
        <f>IF(Reputation!$I15="","",Reputation!$I15)</f>
      </c>
      <c r="AN15" s="39">
        <f t="shared" si="10"/>
      </c>
      <c r="AO15" s="39">
        <f t="shared" si="11"/>
      </c>
      <c r="AP15" s="42">
        <f t="shared" si="12"/>
      </c>
      <c r="AQ15" s="42">
        <f t="shared" si="13"/>
      </c>
      <c r="AR15" s="42">
        <f t="shared" si="14"/>
      </c>
      <c r="AS15" s="43">
        <f t="shared" si="15"/>
      </c>
    </row>
    <row r="16" spans="2:45" ht="15">
      <c r="B16" s="14">
        <f>IF(Events!$E16="","",Events!$E16)</f>
      </c>
      <c r="C16" s="33">
        <f>IF($B16="","",IF($H16="","Step 2 Incomplete",IF($O16="","Step 3 Incomplete",IF($V16="","Step 4 Incomplete",IF($AC16="","Step 5 Incomplete",IF($AJ16="","Step 6 Incomplete",($H16+$O16)*(SUM($V16,$AC16,$AJ16)/SUM(Index!$J$18,Index!$J$26,Index!$J$34))*5))))))</f>
      </c>
      <c r="D16" s="36">
        <f t="shared" si="0"/>
      </c>
      <c r="E16" s="33">
        <f>IF($B16="","",IF($B16="","",IF($L16="","Step 2 Incomplete",IF($S16="","Step 3 Incomplete",IF($Z16="","Step 4 Incomplete",IF($AG16="","Step 5 Incomplete",IF($AN16="","Step 6 Incomplete",($L16+$S16)*(SUM($Z16,$AG16,$AN16)/SUM(Index!$J$18,Index!$J$26,Index!$J$34))*5)))))))</f>
      </c>
      <c r="F16" s="36">
        <f t="shared" si="1"/>
      </c>
      <c r="G16" s="22">
        <f>IF(Likelihood!$F16="","",Likelihood!$F16)</f>
      </c>
      <c r="H16" s="22">
        <f>IF(Likelihood!$H16="","",Likelihood!$H16)</f>
      </c>
      <c r="I16" s="22">
        <f>IF(H16="","",(H16/Index!$J$8)*100)</f>
      </c>
      <c r="J16" s="22">
        <f>IF(Likelihood!$G16="","",Likelihood!$G16)</f>
      </c>
      <c r="K16" s="22">
        <f>IF(Likelihood!$I16="","",Likelihood!$I16)</f>
      </c>
      <c r="L16" s="22">
        <f t="shared" si="2"/>
      </c>
      <c r="M16" s="22">
        <f t="shared" si="3"/>
      </c>
      <c r="N16" s="23">
        <f>IF(Time!$F16="","",Time!$F16)</f>
      </c>
      <c r="O16" s="23">
        <f>IF(Time!$H16="","",Time!$H16)</f>
      </c>
      <c r="P16" s="23">
        <f>IF(O16="","",(O16/Index!$J$14)*100)</f>
      </c>
      <c r="Q16" s="23">
        <f>IF(Time!$G16="","",Time!$G16)</f>
      </c>
      <c r="R16" s="23">
        <f>IF(Time!$I16="","",Time!$I16)</f>
      </c>
      <c r="S16" s="23">
        <f t="shared" si="4"/>
      </c>
      <c r="T16" s="23">
        <f t="shared" si="5"/>
      </c>
      <c r="U16" s="24">
        <f>IF(Financial!$F16="","",Financial!$F16)</f>
      </c>
      <c r="V16" s="24">
        <f>IF(Financial!$H16="","",Financial!$H16)</f>
      </c>
      <c r="W16" s="24">
        <f>IF(V16="","",(V16/Index!$J$18)*100)</f>
      </c>
      <c r="X16" s="24">
        <f>IF(Financial!$G16="","",Financial!$G16)</f>
      </c>
      <c r="Y16" s="24">
        <f>IF(Financial!$I16="","",Financial!$I16)</f>
      </c>
      <c r="Z16" s="24">
        <f t="shared" si="6"/>
      </c>
      <c r="AA16" s="24">
        <f t="shared" si="7"/>
      </c>
      <c r="AB16" s="25">
        <f>IF(Injury!$F16="","",Injury!$F16)</f>
      </c>
      <c r="AC16" s="25">
        <f>IF(Injury!$H16="","",Injury!$H16)</f>
      </c>
      <c r="AD16" s="25">
        <f>IF(AC16="","",(AC16/Index!$J$26)*100)</f>
      </c>
      <c r="AE16" s="25">
        <f>IF(Injury!$G16="","",Injury!$G16)</f>
      </c>
      <c r="AF16" s="25">
        <f>IF(Injury!$I16="","",Injury!$I16)</f>
      </c>
      <c r="AG16" s="25">
        <f t="shared" si="8"/>
      </c>
      <c r="AH16" s="25">
        <f t="shared" si="9"/>
      </c>
      <c r="AI16" s="26">
        <f>IF(Reputation!$F16="","",Reputation!$F16)</f>
      </c>
      <c r="AJ16" s="26">
        <f>IF(Reputation!$H16="","",Reputation!$H16)</f>
      </c>
      <c r="AK16" s="39">
        <f>IF(AJ16="","",(AJ16/Index!$J$34)*100)</f>
      </c>
      <c r="AL16" s="26">
        <f>IF(Reputation!$G16="","",Reputation!$G16)</f>
      </c>
      <c r="AM16" s="26">
        <f>IF(Reputation!$I16="","",Reputation!$I16)</f>
      </c>
      <c r="AN16" s="39">
        <f t="shared" si="10"/>
      </c>
      <c r="AO16" s="39">
        <f t="shared" si="11"/>
      </c>
      <c r="AP16" s="42">
        <f t="shared" si="12"/>
      </c>
      <c r="AQ16" s="42">
        <f t="shared" si="13"/>
      </c>
      <c r="AR16" s="42">
        <f t="shared" si="14"/>
      </c>
      <c r="AS16" s="43">
        <f t="shared" si="15"/>
      </c>
    </row>
    <row r="17" spans="2:45" ht="15.75" thickBot="1">
      <c r="B17" s="15">
        <f>IF(Events!$E17="","",Events!$E17)</f>
      </c>
      <c r="C17" s="34">
        <f>IF($B17="","",IF($H17="","Step 2 Incomplete",IF($O17="","Step 3 Incomplete",IF($V17="","Step 4 Incomplete",IF($AC17="","Step 5 Incomplete",IF($AJ17="","Step 6 Incomplete",($H17+$O17)*(SUM($V17,$AC17,$AJ17)/SUM(Index!$J$18,Index!$J$26,Index!$J$34))*5))))))</f>
      </c>
      <c r="D17" s="37">
        <f t="shared" si="0"/>
      </c>
      <c r="E17" s="34">
        <f>IF($B17="","",IF($B17="","",IF($L17="","Step 2 Incomplete",IF($S17="","Step 3 Incomplete",IF($Z17="","Step 4 Incomplete",IF($AG17="","Step 5 Incomplete",IF($AN17="","Step 6 Incomplete",($L17+$S17)*(SUM($Z17,$AG17,$AN17)/SUM(Index!$J$18,Index!$J$26,Index!$J$34))*5)))))))</f>
      </c>
      <c r="F17" s="37">
        <f t="shared" si="1"/>
      </c>
      <c r="G17" s="27">
        <f>IF(Likelihood!$F17="","",Likelihood!$F17)</f>
      </c>
      <c r="H17" s="27">
        <f>IF(Likelihood!$H17="","",Likelihood!$H17)</f>
      </c>
      <c r="I17" s="27">
        <f>IF(H17="","",(H17/Index!$J$8)*100)</f>
      </c>
      <c r="J17" s="27">
        <f>IF(Likelihood!$G17="","",Likelihood!$G17)</f>
      </c>
      <c r="K17" s="27">
        <f>IF(Likelihood!$I17="","",Likelihood!$I17)</f>
      </c>
      <c r="L17" s="27">
        <f t="shared" si="2"/>
      </c>
      <c r="M17" s="27">
        <f t="shared" si="3"/>
      </c>
      <c r="N17" s="28">
        <f>IF(Time!$F17="","",Time!$F17)</f>
      </c>
      <c r="O17" s="28">
        <f>IF(Time!$H17="","",Time!$H17)</f>
      </c>
      <c r="P17" s="28">
        <f>IF(O17="","",(O17/Index!$J$14)*100)</f>
      </c>
      <c r="Q17" s="28">
        <f>IF(Time!$G17="","",Time!$G17)</f>
      </c>
      <c r="R17" s="28">
        <f>IF(Time!$I17="","",Time!$I17)</f>
      </c>
      <c r="S17" s="28">
        <f t="shared" si="4"/>
      </c>
      <c r="T17" s="28">
        <f t="shared" si="5"/>
      </c>
      <c r="U17" s="29">
        <f>IF(Financial!$F17="","",Financial!$F17)</f>
      </c>
      <c r="V17" s="29">
        <f>IF(Financial!$H17="","",Financial!$H17)</f>
      </c>
      <c r="W17" s="29">
        <f>IF(V17="","",(V17/Index!$J$18)*100)</f>
      </c>
      <c r="X17" s="29">
        <f>IF(Financial!$G17="","",Financial!$G17)</f>
      </c>
      <c r="Y17" s="29">
        <f>IF(Financial!$I17="","",Financial!$I17)</f>
      </c>
      <c r="Z17" s="29">
        <f t="shared" si="6"/>
      </c>
      <c r="AA17" s="29">
        <f t="shared" si="7"/>
      </c>
      <c r="AB17" s="30">
        <f>IF(Injury!$F17="","",Injury!$F17)</f>
      </c>
      <c r="AC17" s="30">
        <f>IF(Injury!$H17="","",Injury!$H17)</f>
      </c>
      <c r="AD17" s="30">
        <f>IF(AC17="","",(AC17/Index!$J$26)*100)</f>
      </c>
      <c r="AE17" s="30">
        <f>IF(Injury!$G17="","",Injury!$G17)</f>
      </c>
      <c r="AF17" s="30">
        <f>IF(Injury!$I17="","",Injury!$I17)</f>
      </c>
      <c r="AG17" s="30">
        <f t="shared" si="8"/>
      </c>
      <c r="AH17" s="30">
        <f t="shared" si="9"/>
      </c>
      <c r="AI17" s="31">
        <f>IF(Reputation!$F17="","",Reputation!$F17)</f>
      </c>
      <c r="AJ17" s="31">
        <f>IF(Reputation!$H17="","",Reputation!$H17)</f>
      </c>
      <c r="AK17" s="40">
        <f>IF(AJ17="","",(AJ17/Index!$J$34)*100)</f>
      </c>
      <c r="AL17" s="31">
        <f>IF(Reputation!$G17="","",Reputation!$G17)</f>
      </c>
      <c r="AM17" s="31">
        <f>IF(Reputation!$I17="","",Reputation!$I17)</f>
      </c>
      <c r="AN17" s="40">
        <f t="shared" si="10"/>
      </c>
      <c r="AO17" s="40">
        <f t="shared" si="11"/>
      </c>
      <c r="AP17" s="44">
        <f t="shared" si="12"/>
      </c>
      <c r="AQ17" s="44">
        <f t="shared" si="13"/>
      </c>
      <c r="AR17" s="44">
        <f t="shared" si="14"/>
      </c>
      <c r="AS17" s="45">
        <f t="shared" si="15"/>
      </c>
    </row>
    <row r="19" spans="3:5" ht="15">
      <c r="C19" s="8" t="s">
        <v>61</v>
      </c>
      <c r="D19" s="8" t="s">
        <v>62</v>
      </c>
      <c r="E19" s="8" t="s">
        <v>63</v>
      </c>
    </row>
    <row r="20" spans="3:5" ht="15">
      <c r="C20" s="8">
        <f>HLOOKUP(C21,B1:AS2,2,FALSE)</f>
        <v>8</v>
      </c>
      <c r="D20" s="8">
        <f>HLOOKUP(D21,C1:AT2,2,FALSE)</f>
        <v>15</v>
      </c>
      <c r="E20" s="8">
        <f>HLOOKUP(E21,D1:AU2,2,FALSE)</f>
        <v>22</v>
      </c>
    </row>
    <row r="21" spans="2:9" ht="15.75" thickBot="1">
      <c r="B21" s="8" t="s">
        <v>0</v>
      </c>
      <c r="C21" s="8" t="str">
        <f>IF(Map!B23="","Select X-axis Option",Map!B23)</f>
        <v>(Likelihood)</v>
      </c>
      <c r="D21" s="8" t="str">
        <f>IF(Map!B21="","Select Y-axis Option",Map!B21)</f>
        <v>(Time)</v>
      </c>
      <c r="E21" s="8" t="str">
        <f>IF(Map!B25="","",Map!B25)</f>
        <v>(Financial Severity)</v>
      </c>
      <c r="F21" s="12"/>
      <c r="G21" s="8"/>
      <c r="H21" s="8"/>
      <c r="I21" s="8"/>
    </row>
    <row r="22" spans="2:6" ht="15">
      <c r="B22" s="13">
        <f>IF(Events!$E3="","",Events!$E3)</f>
      </c>
      <c r="C22" s="35">
        <f>IF($B22="","",VLOOKUP($B22,$B$1:$AS$17,$C$20,FALSE))</f>
      </c>
      <c r="D22" s="35">
        <f>IF($B22="","",VLOOKUP($B22,$B$1:$AS$17,$D$20,FALSE))</f>
      </c>
      <c r="E22" s="35">
        <f>IF($B22="","",VLOOKUP($B22,$B$1:$AS$17,$E$20,FALSE))</f>
      </c>
      <c r="F22" s="12"/>
    </row>
    <row r="23" spans="2:20" ht="15">
      <c r="B23" s="14">
        <f>IF(Events!$E4="","",Events!$E4)</f>
      </c>
      <c r="C23" s="36">
        <f aca="true" t="shared" si="16" ref="C23:C36">IF($B23="","",VLOOKUP($B23,$B$1:$AS$17,$C$20,FALSE))</f>
      </c>
      <c r="D23" s="36">
        <f aca="true" t="shared" si="17" ref="D23:D36">IF($B23="","",VLOOKUP($B23,$B$1:$AS$17,$D$20,FALSE))</f>
      </c>
      <c r="E23" s="36">
        <f aca="true" t="shared" si="18" ref="E23:E36">IF($B23="","",VLOOKUP($B23,$B$1:$AS$17,$E$20,FALSE))</f>
      </c>
      <c r="F23" s="12"/>
      <c r="T23" s="3"/>
    </row>
    <row r="24" spans="2:20" ht="15">
      <c r="B24" s="14">
        <f>IF(Events!$E5="","",Events!$E5)</f>
      </c>
      <c r="C24" s="36">
        <f t="shared" si="16"/>
      </c>
      <c r="D24" s="36">
        <f t="shared" si="17"/>
      </c>
      <c r="E24" s="36">
        <f t="shared" si="18"/>
      </c>
      <c r="F24" s="12"/>
      <c r="T24" s="3"/>
    </row>
    <row r="25" spans="2:20" ht="15">
      <c r="B25" s="14">
        <f>IF(Events!$E6="","",Events!$E6)</f>
      </c>
      <c r="C25" s="36">
        <f t="shared" si="16"/>
      </c>
      <c r="D25" s="36">
        <f t="shared" si="17"/>
      </c>
      <c r="E25" s="36">
        <f t="shared" si="18"/>
      </c>
      <c r="F25" s="12"/>
      <c r="T25" s="3"/>
    </row>
    <row r="26" spans="2:20" ht="15">
      <c r="B26" s="14">
        <f>IF(Events!$E7="","",Events!$E7)</f>
      </c>
      <c r="C26" s="36">
        <f t="shared" si="16"/>
      </c>
      <c r="D26" s="36">
        <f t="shared" si="17"/>
      </c>
      <c r="E26" s="36">
        <f t="shared" si="18"/>
      </c>
      <c r="F26" s="12"/>
      <c r="T26" s="3"/>
    </row>
    <row r="27" spans="2:20" ht="15">
      <c r="B27" s="14">
        <f>IF(Events!$E8="","",Events!$E8)</f>
      </c>
      <c r="C27" s="36">
        <f t="shared" si="16"/>
      </c>
      <c r="D27" s="36">
        <f t="shared" si="17"/>
      </c>
      <c r="E27" s="36">
        <f t="shared" si="18"/>
      </c>
      <c r="F27" s="12"/>
      <c r="T27" s="3"/>
    </row>
    <row r="28" spans="2:20" ht="15">
      <c r="B28" s="14">
        <f>IF(Events!$E9="","",Events!$E9)</f>
      </c>
      <c r="C28" s="36">
        <f t="shared" si="16"/>
      </c>
      <c r="D28" s="36">
        <f t="shared" si="17"/>
      </c>
      <c r="E28" s="36">
        <f t="shared" si="18"/>
      </c>
      <c r="F28" s="12"/>
      <c r="T28" s="3"/>
    </row>
    <row r="29" spans="2:20" ht="15">
      <c r="B29" s="14">
        <f>IF(Events!$E10="","",Events!$E10)</f>
      </c>
      <c r="C29" s="36">
        <f t="shared" si="16"/>
      </c>
      <c r="D29" s="36">
        <f t="shared" si="17"/>
      </c>
      <c r="E29" s="36">
        <f t="shared" si="18"/>
      </c>
      <c r="F29" s="12"/>
      <c r="T29" s="3"/>
    </row>
    <row r="30" spans="2:20" ht="15">
      <c r="B30" s="14">
        <f>IF(Events!$E11="","",Events!$E11)</f>
      </c>
      <c r="C30" s="36">
        <f t="shared" si="16"/>
      </c>
      <c r="D30" s="36">
        <f t="shared" si="17"/>
      </c>
      <c r="E30" s="36">
        <f t="shared" si="18"/>
      </c>
      <c r="F30" s="12"/>
      <c r="T30" s="3"/>
    </row>
    <row r="31" spans="2:20" ht="15">
      <c r="B31" s="14">
        <f>IF(Events!$E12="","",Events!$E12)</f>
      </c>
      <c r="C31" s="36">
        <f t="shared" si="16"/>
      </c>
      <c r="D31" s="36">
        <f t="shared" si="17"/>
      </c>
      <c r="E31" s="36">
        <f t="shared" si="18"/>
      </c>
      <c r="F31" s="12"/>
      <c r="T31" s="3"/>
    </row>
    <row r="32" spans="2:20" ht="15">
      <c r="B32" s="14">
        <f>IF(Events!$E13="","",Events!$E13)</f>
      </c>
      <c r="C32" s="36">
        <f t="shared" si="16"/>
      </c>
      <c r="D32" s="36">
        <f t="shared" si="17"/>
      </c>
      <c r="E32" s="36">
        <f t="shared" si="18"/>
      </c>
      <c r="F32" s="12"/>
      <c r="T32" s="3"/>
    </row>
    <row r="33" spans="2:20" ht="15">
      <c r="B33" s="14">
        <f>IF(Events!$E14="","",Events!$E14)</f>
      </c>
      <c r="C33" s="36">
        <f t="shared" si="16"/>
      </c>
      <c r="D33" s="36">
        <f t="shared" si="17"/>
      </c>
      <c r="E33" s="36">
        <f t="shared" si="18"/>
      </c>
      <c r="F33" s="12"/>
      <c r="T33" s="3"/>
    </row>
    <row r="34" spans="2:20" ht="15">
      <c r="B34" s="14">
        <f>IF(Events!$E15="","",Events!$E15)</f>
      </c>
      <c r="C34" s="36">
        <f t="shared" si="16"/>
      </c>
      <c r="D34" s="36">
        <f t="shared" si="17"/>
      </c>
      <c r="E34" s="36">
        <f t="shared" si="18"/>
      </c>
      <c r="F34" s="12"/>
      <c r="T34" s="3"/>
    </row>
    <row r="35" spans="2:20" ht="15">
      <c r="B35" s="14">
        <f>IF(Events!$E16="","",Events!$E16)</f>
      </c>
      <c r="C35" s="36">
        <f t="shared" si="16"/>
      </c>
      <c r="D35" s="36">
        <f t="shared" si="17"/>
      </c>
      <c r="E35" s="36">
        <f t="shared" si="18"/>
      </c>
      <c r="F35" s="12"/>
      <c r="T35" s="3"/>
    </row>
    <row r="36" spans="2:20" ht="15.75" thickBot="1">
      <c r="B36" s="15">
        <f>IF(Events!$E17="","",Events!$E17)</f>
      </c>
      <c r="C36" s="37">
        <f t="shared" si="16"/>
      </c>
      <c r="D36" s="37">
        <f t="shared" si="17"/>
      </c>
      <c r="E36" s="37">
        <f t="shared" si="18"/>
      </c>
      <c r="F36" s="12"/>
      <c r="T36" s="3"/>
    </row>
    <row r="37" spans="6:20" ht="15">
      <c r="F37" s="12"/>
      <c r="T37" s="3"/>
    </row>
    <row r="38" ht="15">
      <c r="T38" s="3"/>
    </row>
  </sheetData>
  <sheetProtection password="CCDC" sheet="1" objects="1" scenarios="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4">
    <tabColor rgb="FF003366"/>
  </sheetPr>
  <dimension ref="A1:AK16"/>
  <sheetViews>
    <sheetView zoomScalePageLayoutView="0" workbookViewId="0" topLeftCell="A1">
      <selection activeCell="B10" sqref="B10"/>
    </sheetView>
  </sheetViews>
  <sheetFormatPr defaultColWidth="9.140625" defaultRowHeight="15"/>
  <cols>
    <col min="1" max="1" width="13.8515625" style="0" bestFit="1" customWidth="1"/>
    <col min="2" max="2" width="19.57421875" style="0" bestFit="1" customWidth="1"/>
    <col min="3" max="5" width="8.140625" style="0" bestFit="1" customWidth="1"/>
    <col min="6" max="6" width="8.7109375" style="169" bestFit="1" customWidth="1"/>
    <col min="7" max="7" width="8.7109375" style="169" customWidth="1"/>
  </cols>
  <sheetData>
    <row r="1" spans="1:33" ht="15">
      <c r="A1" s="168" t="s">
        <v>151</v>
      </c>
      <c r="B1" s="168" t="s">
        <v>155</v>
      </c>
      <c r="C1" s="168" t="s">
        <v>156</v>
      </c>
      <c r="D1" s="168" t="s">
        <v>157</v>
      </c>
      <c r="E1" s="168" t="s">
        <v>158</v>
      </c>
      <c r="F1" s="170" t="s">
        <v>159</v>
      </c>
      <c r="G1" s="170" t="s">
        <v>162</v>
      </c>
      <c r="H1" s="168" t="s">
        <v>178</v>
      </c>
      <c r="I1" s="168" t="s">
        <v>179</v>
      </c>
      <c r="J1" s="168" t="s">
        <v>180</v>
      </c>
      <c r="K1" s="168" t="s">
        <v>181</v>
      </c>
      <c r="L1" s="168" t="s">
        <v>182</v>
      </c>
      <c r="M1" s="168" t="s">
        <v>183</v>
      </c>
      <c r="N1" s="168" t="s">
        <v>184</v>
      </c>
      <c r="O1" s="168" t="s">
        <v>185</v>
      </c>
      <c r="P1" s="168" t="s">
        <v>186</v>
      </c>
      <c r="Q1" s="168" t="s">
        <v>187</v>
      </c>
      <c r="R1" s="168" t="s">
        <v>161</v>
      </c>
      <c r="S1" s="168" t="s">
        <v>160</v>
      </c>
      <c r="T1" s="168" t="s">
        <v>163</v>
      </c>
      <c r="U1" s="168" t="s">
        <v>164</v>
      </c>
      <c r="V1" s="168" t="s">
        <v>165</v>
      </c>
      <c r="W1" s="168" t="s">
        <v>166</v>
      </c>
      <c r="X1" s="168" t="s">
        <v>167</v>
      </c>
      <c r="Y1" s="168" t="s">
        <v>168</v>
      </c>
      <c r="Z1" s="168" t="s">
        <v>169</v>
      </c>
      <c r="AA1" s="168" t="s">
        <v>170</v>
      </c>
      <c r="AB1" s="168" t="s">
        <v>171</v>
      </c>
      <c r="AC1" s="168" t="s">
        <v>172</v>
      </c>
      <c r="AD1" s="168" t="s">
        <v>173</v>
      </c>
      <c r="AE1" s="168" t="s">
        <v>174</v>
      </c>
      <c r="AF1" s="168" t="s">
        <v>175</v>
      </c>
      <c r="AG1" s="168" t="s">
        <v>176</v>
      </c>
    </row>
    <row r="2" spans="1:37" ht="15">
      <c r="A2">
        <f>IF(Events!$E3="","",IF(Intro!$L$5="","",VLOOKUP(Intro!$L$5,'List of Locations'!$A$2:$B$19,2,FALSE)))</f>
      </c>
      <c r="B2">
        <f>IF(Events!$E3="","",IF(Intro!$L$6="","",Intro!$L$6))</f>
      </c>
      <c r="C2">
        <f>IF(Events!$E3="","",IF(Intro!$L$6="","",Intro!$L$7))</f>
      </c>
      <c r="D2">
        <f>IF(Events!$E3="","",IF(Intro!$L$6="","",Intro!$L$8))</f>
      </c>
      <c r="E2">
        <f>IF(Events!$E3="","",IF(Intro!$L$6="","",Intro!$L$9))</f>
      </c>
      <c r="F2" s="169">
        <f>IF(Events!$E3="","",IF(Intro!$L$6="","",Intro!$L$10))</f>
      </c>
      <c r="G2" s="169">
        <f>IF(Events!E3="","",Events!E3)</f>
      </c>
      <c r="H2" s="171">
        <f>Summary!J4</f>
      </c>
      <c r="I2" s="171">
        <f>Summary!L4</f>
      </c>
      <c r="J2" s="171">
        <f>Summary!O4</f>
      </c>
      <c r="K2" s="171">
        <f>Summary!Q4</f>
      </c>
      <c r="L2" s="171">
        <f>Summary!T4</f>
      </c>
      <c r="M2" s="171">
        <f>Summary!V4</f>
      </c>
      <c r="N2" s="171">
        <f>Summary!Y4</f>
      </c>
      <c r="O2" s="171">
        <f>Summary!AA4</f>
      </c>
      <c r="P2" s="171">
        <f>Summary!AD4</f>
      </c>
      <c r="Q2" s="171">
        <f>Summary!AF4</f>
      </c>
      <c r="R2" s="171">
        <f>IF(Events!$E$3="","",MapNums!D$3)</f>
      </c>
      <c r="S2" s="171">
        <f>IF(Events!$E$3="","",MapNums!F$3)</f>
      </c>
      <c r="T2" s="171">
        <f>IF(Events!$E$3="","",MapNums!I$3)</f>
      </c>
      <c r="U2" s="171">
        <f>IF(Events!$E$3="","",MapNums!M$3)</f>
      </c>
      <c r="V2" s="171">
        <f>IF(Events!$E$3="","",MapNums!P$3)</f>
      </c>
      <c r="W2" s="171">
        <f>IF(Events!$E$3="","",MapNums!T$3)</f>
      </c>
      <c r="X2" s="171">
        <f>IF(Events!$E$3="","",MapNums!W$3)</f>
      </c>
      <c r="Y2" s="171">
        <f>IF(Events!$E$3="","",MapNums!AA$3)</f>
      </c>
      <c r="Z2" s="171">
        <f>IF(Events!$E$3="","",MapNums!AD$3)</f>
      </c>
      <c r="AA2" s="171">
        <f>IF(Events!$E$3="","",MapNums!AH$3)</f>
      </c>
      <c r="AB2" s="171">
        <f>IF(Events!$E$3="","",MapNums!AK$3)</f>
      </c>
      <c r="AC2" s="171">
        <f>IF(Events!$E$3="","",MapNums!AO$3)</f>
      </c>
      <c r="AD2" s="171">
        <f>IF(Events!$E$3="","",MapNums!AP$3)</f>
      </c>
      <c r="AE2" s="171">
        <f>IF(Events!$E$3="","",MapNums!AQ$3)</f>
      </c>
      <c r="AF2" s="171">
        <f>IF(Events!$E$3="","",MapNums!AR$3)</f>
      </c>
      <c r="AG2" s="171">
        <f>IF(Events!$E$3="","",MapNums!AS$3)</f>
      </c>
      <c r="AH2" s="171"/>
      <c r="AI2" s="171"/>
      <c r="AJ2" s="171"/>
      <c r="AK2" s="171"/>
    </row>
    <row r="3" spans="1:37" ht="15">
      <c r="A3">
        <f>IF(Events!$E4="","",IF(Intro!$L$5="","",VLOOKUP(Intro!$L$5,'List of Locations'!$A$2:$B$19,2,FALSE)))</f>
      </c>
      <c r="B3">
        <f>IF(Events!$E4="","",IF(Intro!$L$6="","",Intro!$L$6))</f>
      </c>
      <c r="C3">
        <f>IF(Events!$E4="","",IF(Intro!$L$6="","",Intro!$L$7))</f>
      </c>
      <c r="D3">
        <f>IF(Events!$E4="","",IF(Intro!$L$6="","",Intro!$L$8))</f>
      </c>
      <c r="E3">
        <f>IF(Events!$E4="","",IF(Intro!$L$6="","",Intro!$L$9))</f>
      </c>
      <c r="F3" s="169">
        <f>IF(Events!$E4="","",IF(Intro!$L$6="","",Intro!$L$10))</f>
      </c>
      <c r="G3" s="169">
        <f>IF(Events!E4="","",Events!E4)</f>
      </c>
      <c r="H3" s="171">
        <f>Summary!J5</f>
      </c>
      <c r="I3" s="171">
        <f>Summary!L5</f>
      </c>
      <c r="J3" s="171">
        <f>Summary!O5</f>
      </c>
      <c r="K3" s="171">
        <f>Summary!Q5</f>
      </c>
      <c r="L3" s="171">
        <f>Summary!T5</f>
      </c>
      <c r="M3" s="171">
        <f>Summary!V5</f>
      </c>
      <c r="N3" s="171">
        <f>Summary!Y5</f>
      </c>
      <c r="O3" s="171">
        <f>Summary!AA5</f>
      </c>
      <c r="P3" s="171">
        <f>Summary!AD5</f>
      </c>
      <c r="Q3" s="171">
        <f>Summary!AF5</f>
      </c>
      <c r="R3" s="171">
        <f>IF(Events!$E$4="","",MapNums!D$4)</f>
      </c>
      <c r="S3" s="171">
        <f>IF(Events!$E$4="","",MapNums!F$4)</f>
      </c>
      <c r="T3" s="171">
        <f>IF(Events!$E$4="","",MapNums!I$4)</f>
      </c>
      <c r="U3" s="171">
        <f>IF(Events!$E$4="","",MapNums!M$4)</f>
      </c>
      <c r="V3" s="171">
        <f>IF(Events!$E$4="","",MapNums!P$4)</f>
      </c>
      <c r="W3" s="171">
        <f>IF(Events!$E$4="","",MapNums!T$4)</f>
      </c>
      <c r="X3" s="171">
        <f>IF(Events!$E$4="","",MapNums!W$4)</f>
      </c>
      <c r="Y3" s="171">
        <f>IF(Events!$E$4="","",MapNums!AA$4)</f>
      </c>
      <c r="Z3" s="171">
        <f>IF(Events!$E$4="","",MapNums!AD$4)</f>
      </c>
      <c r="AA3" s="171">
        <f>IF(Events!$E$4="","",MapNums!AH$4)</f>
      </c>
      <c r="AB3" s="171">
        <f>IF(Events!$E$4="","",MapNums!AK$4)</f>
      </c>
      <c r="AC3" s="171">
        <f>IF(Events!$E$4="","",MapNums!AO$4)</f>
      </c>
      <c r="AD3" s="171">
        <f>IF(Events!$E$4="","",MapNums!AP$4)</f>
      </c>
      <c r="AE3" s="171">
        <f>IF(Events!$E$4="","",MapNums!AQ$4)</f>
      </c>
      <c r="AF3" s="171">
        <f>IF(Events!$E$4="","",MapNums!AR$4)</f>
      </c>
      <c r="AG3" s="171">
        <f>IF(Events!$E$4="","",MapNums!AS$4)</f>
      </c>
      <c r="AH3" s="171"/>
      <c r="AI3" s="171"/>
      <c r="AJ3" s="171"/>
      <c r="AK3" s="171"/>
    </row>
    <row r="4" spans="1:37" ht="15">
      <c r="A4">
        <f>IF(Events!$E5="","",IF(Intro!$L$5="","",VLOOKUP(Intro!$L$5,'List of Locations'!$A$2:$B$19,2,FALSE)))</f>
      </c>
      <c r="B4">
        <f>IF(Events!$E5="","",IF(Intro!$L$6="","",Intro!$L$6))</f>
      </c>
      <c r="C4">
        <f>IF(Events!$E5="","",IF(Intro!$L$6="","",Intro!$L$7))</f>
      </c>
      <c r="D4">
        <f>IF(Events!$E5="","",IF(Intro!$L$6="","",Intro!$L$8))</f>
      </c>
      <c r="E4">
        <f>IF(Events!$E5="","",IF(Intro!$L$6="","",Intro!$L$9))</f>
      </c>
      <c r="F4" s="169">
        <f>IF(Events!$E5="","",IF(Intro!$L$6="","",Intro!$L$10))</f>
      </c>
      <c r="G4" s="169">
        <f>IF(Events!E5="","",Events!E5)</f>
      </c>
      <c r="H4" s="171">
        <f>Summary!J6</f>
      </c>
      <c r="I4" s="171">
        <f>Summary!L6</f>
      </c>
      <c r="J4" s="171">
        <f>Summary!O6</f>
      </c>
      <c r="K4" s="171">
        <f>Summary!Q6</f>
      </c>
      <c r="L4" s="171">
        <f>Summary!T6</f>
      </c>
      <c r="M4" s="171">
        <f>Summary!V6</f>
      </c>
      <c r="N4" s="171">
        <f>Summary!Y6</f>
      </c>
      <c r="O4" s="171">
        <f>Summary!AA6</f>
      </c>
      <c r="P4" s="171">
        <f>Summary!AD6</f>
      </c>
      <c r="Q4" s="171">
        <f>Summary!AF6</f>
      </c>
      <c r="R4" s="171">
        <f>IF(Events!$E$5="","",MapNums!D$5)</f>
      </c>
      <c r="S4" s="171">
        <f>IF(Events!$E$5="","",MapNums!F$5)</f>
      </c>
      <c r="T4" s="171">
        <f>IF(Events!$E$5="","",MapNums!I$5)</f>
      </c>
      <c r="U4" s="171">
        <f>IF(Events!$E$5="","",MapNums!M$5)</f>
      </c>
      <c r="V4" s="171">
        <f>IF(Events!$E$5="","",MapNums!P$5)</f>
      </c>
      <c r="W4" s="171">
        <f>IF(Events!$E$5="","",MapNums!T$5)</f>
      </c>
      <c r="X4" s="171">
        <f>IF(Events!$E$5="","",MapNums!W$5)</f>
      </c>
      <c r="Y4" s="171">
        <f>IF(Events!$E$5="","",MapNums!AA$5)</f>
      </c>
      <c r="Z4" s="171">
        <f>IF(Events!$E$5="","",MapNums!AD$5)</f>
      </c>
      <c r="AA4" s="171">
        <f>IF(Events!$E$5="","",MapNums!AH$5)</f>
      </c>
      <c r="AB4" s="171">
        <f>IF(Events!$E$5="","",MapNums!AK$5)</f>
      </c>
      <c r="AC4" s="171">
        <f>IF(Events!$E$5="","",MapNums!AO$5)</f>
      </c>
      <c r="AD4" s="171">
        <f>IF(Events!$E$5="","",MapNums!AP$5)</f>
      </c>
      <c r="AE4" s="171">
        <f>IF(Events!$E$5="","",MapNums!AQ$5)</f>
      </c>
      <c r="AF4" s="171">
        <f>IF(Events!$E$5="","",MapNums!AR$5)</f>
      </c>
      <c r="AG4" s="171">
        <f>IF(Events!$E$5="","",MapNums!AS$5)</f>
      </c>
      <c r="AH4" s="171"/>
      <c r="AI4" s="171"/>
      <c r="AJ4" s="171"/>
      <c r="AK4" s="171"/>
    </row>
    <row r="5" spans="1:37" ht="15">
      <c r="A5">
        <f>IF(Events!$E6="","",IF(Intro!$L$5="","",VLOOKUP(Intro!$L$5,'List of Locations'!$A$2:$B$19,2,FALSE)))</f>
      </c>
      <c r="B5">
        <f>IF(Events!$E6="","",IF(Intro!$L$6="","",Intro!$L$6))</f>
      </c>
      <c r="C5">
        <f>IF(Events!$E6="","",IF(Intro!$L$6="","",Intro!$L$7))</f>
      </c>
      <c r="D5">
        <f>IF(Events!$E6="","",IF(Intro!$L$6="","",Intro!$L$8))</f>
      </c>
      <c r="E5">
        <f>IF(Events!$E6="","",IF(Intro!$L$6="","",Intro!$L$9))</f>
      </c>
      <c r="F5" s="169">
        <f>IF(Events!$E6="","",IF(Intro!$L$6="","",Intro!$L$10))</f>
      </c>
      <c r="G5" s="169">
        <f>IF(Events!E6="","",Events!E6)</f>
      </c>
      <c r="H5" s="171">
        <f>Summary!J7</f>
      </c>
      <c r="I5" s="171">
        <f>Summary!L7</f>
      </c>
      <c r="J5" s="171">
        <f>Summary!O7</f>
      </c>
      <c r="K5" s="171">
        <f>Summary!Q7</f>
      </c>
      <c r="L5" s="171">
        <f>Summary!T7</f>
      </c>
      <c r="M5" s="171">
        <f>Summary!V7</f>
      </c>
      <c r="N5" s="171">
        <f>Summary!Y7</f>
      </c>
      <c r="O5" s="171">
        <f>Summary!AA7</f>
      </c>
      <c r="P5" s="171">
        <f>Summary!AD7</f>
      </c>
      <c r="Q5" s="171">
        <f>Summary!AF7</f>
      </c>
      <c r="R5" s="171">
        <f>IF(Events!$E$6="","",MapNums!D$6)</f>
      </c>
      <c r="S5" s="171">
        <f>IF(Events!$E$6="","",MapNums!F$6)</f>
      </c>
      <c r="T5" s="171">
        <f>IF(Events!$E$6="","",MapNums!I$6)</f>
      </c>
      <c r="U5" s="171">
        <f>IF(Events!$E$6="","",MapNums!M$6)</f>
      </c>
      <c r="V5" s="171">
        <f>IF(Events!$E$6="","",MapNums!P$6)</f>
      </c>
      <c r="W5" s="171">
        <f>IF(Events!$E$6="","",MapNums!T$6)</f>
      </c>
      <c r="X5" s="171">
        <f>IF(Events!$E$6="","",MapNums!W$6)</f>
      </c>
      <c r="Y5" s="171">
        <f>IF(Events!$E$6="","",MapNums!AA$6)</f>
      </c>
      <c r="Z5" s="171">
        <f>IF(Events!$E$6="","",MapNums!AD$6)</f>
      </c>
      <c r="AA5" s="171">
        <f>IF(Events!$E$6="","",MapNums!AH$6)</f>
      </c>
      <c r="AB5" s="171">
        <f>IF(Events!$E$6="","",MapNums!AK$6)</f>
      </c>
      <c r="AC5" s="171">
        <f>IF(Events!$E$6="","",MapNums!AO$6)</f>
      </c>
      <c r="AD5" s="171">
        <f>IF(Events!$E$6="","",MapNums!AP$6)</f>
      </c>
      <c r="AE5" s="171">
        <f>IF(Events!$E$6="","",MapNums!AQ$6)</f>
      </c>
      <c r="AF5" s="171">
        <f>IF(Events!$E$6="","",MapNums!AR$6)</f>
      </c>
      <c r="AG5" s="171">
        <f>IF(Events!$E$6="","",MapNums!AS$6)</f>
      </c>
      <c r="AH5" s="171"/>
      <c r="AI5" s="171"/>
      <c r="AJ5" s="171"/>
      <c r="AK5" s="171"/>
    </row>
    <row r="6" spans="1:37" ht="15">
      <c r="A6">
        <f>IF(Events!$E7="","",IF(Intro!$L$5="","",VLOOKUP(Intro!$L$5,'List of Locations'!$A$2:$B$19,2,FALSE)))</f>
      </c>
      <c r="B6">
        <f>IF(Events!$E7="","",IF(Intro!$L$6="","",Intro!$L$6))</f>
      </c>
      <c r="C6">
        <f>IF(Events!$E7="","",IF(Intro!$L$6="","",Intro!$L$7))</f>
      </c>
      <c r="D6">
        <f>IF(Events!$E7="","",IF(Intro!$L$6="","",Intro!$L$8))</f>
      </c>
      <c r="E6">
        <f>IF(Events!$E7="","",IF(Intro!$L$6="","",Intro!$L$9))</f>
      </c>
      <c r="F6" s="169">
        <f>IF(Events!$E7="","",IF(Intro!$L$6="","",Intro!$L$10))</f>
      </c>
      <c r="G6" s="169">
        <f>IF(Events!E7="","",Events!E7)</f>
      </c>
      <c r="H6" s="171">
        <f>Summary!J8</f>
      </c>
      <c r="I6" s="171">
        <f>Summary!L8</f>
      </c>
      <c r="J6" s="171">
        <f>Summary!O8</f>
      </c>
      <c r="K6" s="171">
        <f>Summary!Q8</f>
      </c>
      <c r="L6" s="171">
        <f>Summary!T8</f>
      </c>
      <c r="M6" s="171">
        <f>Summary!V8</f>
      </c>
      <c r="N6" s="171">
        <f>Summary!Y8</f>
      </c>
      <c r="O6" s="171">
        <f>Summary!AA8</f>
      </c>
      <c r="P6" s="171">
        <f>Summary!AD8</f>
      </c>
      <c r="Q6" s="171">
        <f>Summary!AF8</f>
      </c>
      <c r="R6" s="171">
        <f>IF(Events!$E$7="","",MapNums!D$7)</f>
      </c>
      <c r="S6" s="171">
        <f>IF(Events!$E$7="","",MapNums!F$7)</f>
      </c>
      <c r="T6" s="171">
        <f>IF(Events!$E$7="","",MapNums!I$7)</f>
      </c>
      <c r="U6" s="171">
        <f>IF(Events!$E$7="","",MapNums!M$7)</f>
      </c>
      <c r="V6" s="171">
        <f>IF(Events!$E$7="","",MapNums!P$7)</f>
      </c>
      <c r="W6" s="171">
        <f>IF(Events!$E$7="","",MapNums!T$7)</f>
      </c>
      <c r="X6" s="171">
        <f>IF(Events!$E$7="","",MapNums!W$7)</f>
      </c>
      <c r="Y6" s="171">
        <f>IF(Events!$E$7="","",MapNums!AA$7)</f>
      </c>
      <c r="Z6" s="171">
        <f>IF(Events!$E$7="","",MapNums!AD$7)</f>
      </c>
      <c r="AA6" s="171">
        <f>IF(Events!$E$7="","",MapNums!AH$7)</f>
      </c>
      <c r="AB6" s="171">
        <f>IF(Events!$E$7="","",MapNums!AK$7)</f>
      </c>
      <c r="AC6" s="171">
        <f>IF(Events!$E$7="","",MapNums!AO$7)</f>
      </c>
      <c r="AD6" s="171">
        <f>IF(Events!$E$7="","",MapNums!AP$7)</f>
      </c>
      <c r="AE6" s="171">
        <f>IF(Events!$E$7="","",MapNums!AQ$7)</f>
      </c>
      <c r="AF6" s="171">
        <f>IF(Events!$E$7="","",MapNums!AR$7)</f>
      </c>
      <c r="AG6" s="171">
        <f>IF(Events!$E$7="","",MapNums!AS$7)</f>
      </c>
      <c r="AH6" s="171"/>
      <c r="AI6" s="171"/>
      <c r="AJ6" s="171"/>
      <c r="AK6" s="171"/>
    </row>
    <row r="7" spans="1:37" ht="15">
      <c r="A7">
        <f>IF(Events!$E8="","",IF(Intro!$L$5="","",VLOOKUP(Intro!$L$5,'List of Locations'!$A$2:$B$19,2,FALSE)))</f>
      </c>
      <c r="B7">
        <f>IF(Events!$E8="","",IF(Intro!$L$6="","",Intro!$L$6))</f>
      </c>
      <c r="C7">
        <f>IF(Events!$E8="","",IF(Intro!$L$6="","",Intro!$L$7))</f>
      </c>
      <c r="D7">
        <f>IF(Events!$E8="","",IF(Intro!$L$6="","",Intro!$L$8))</f>
      </c>
      <c r="E7">
        <f>IF(Events!$E8="","",IF(Intro!$L$6="","",Intro!$L$9))</f>
      </c>
      <c r="F7" s="169">
        <f>IF(Events!$E8="","",IF(Intro!$L$6="","",Intro!$L$10))</f>
      </c>
      <c r="G7" s="169">
        <f>IF(Events!E8="","",Events!E8)</f>
      </c>
      <c r="H7" s="171">
        <f>Summary!J9</f>
      </c>
      <c r="I7" s="171">
        <f>Summary!L9</f>
      </c>
      <c r="J7" s="171">
        <f>Summary!O9</f>
      </c>
      <c r="K7" s="171">
        <f>Summary!Q9</f>
      </c>
      <c r="L7" s="171">
        <f>Summary!T9</f>
      </c>
      <c r="M7" s="171">
        <f>Summary!V9</f>
      </c>
      <c r="N7" s="171">
        <f>Summary!Y9</f>
      </c>
      <c r="O7" s="171">
        <f>Summary!AA9</f>
      </c>
      <c r="P7" s="171">
        <f>Summary!AD9</f>
      </c>
      <c r="Q7" s="171">
        <f>Summary!AF9</f>
      </c>
      <c r="R7" s="171">
        <f>IF(Events!$E$8="","",MapNums!D$8)</f>
      </c>
      <c r="S7" s="171">
        <f>IF(Events!$E$8="","",MapNums!F$8)</f>
      </c>
      <c r="T7" s="171">
        <f>IF(Events!$E$8="","",MapNums!I$8)</f>
      </c>
      <c r="U7" s="171">
        <f>IF(Events!$E$8="","",MapNums!M$8)</f>
      </c>
      <c r="V7" s="171">
        <f>IF(Events!$E$8="","",MapNums!P$8)</f>
      </c>
      <c r="W7" s="171">
        <f>IF(Events!$E$8="","",MapNums!T$8)</f>
      </c>
      <c r="X7" s="171">
        <f>IF(Events!$E$8="","",MapNums!W$8)</f>
      </c>
      <c r="Y7" s="171">
        <f>IF(Events!$E$8="","",MapNums!AA$8)</f>
      </c>
      <c r="Z7" s="171">
        <f>IF(Events!$E$8="","",MapNums!AD$8)</f>
      </c>
      <c r="AA7" s="171">
        <f>IF(Events!$E$8="","",MapNums!AH$8)</f>
      </c>
      <c r="AB7" s="171">
        <f>IF(Events!$E$8="","",MapNums!AK$8)</f>
      </c>
      <c r="AC7" s="171">
        <f>IF(Events!$E$8="","",MapNums!AO$8)</f>
      </c>
      <c r="AD7" s="171">
        <f>IF(Events!$E$8="","",MapNums!AP$8)</f>
      </c>
      <c r="AE7" s="171">
        <f>IF(Events!$E$8="","",MapNums!AQ$8)</f>
      </c>
      <c r="AF7" s="171">
        <f>IF(Events!$E$8="","",MapNums!AR$8)</f>
      </c>
      <c r="AG7" s="171">
        <f>IF(Events!$E$8="","",MapNums!AS$8)</f>
      </c>
      <c r="AH7" s="171"/>
      <c r="AI7" s="171"/>
      <c r="AJ7" s="171"/>
      <c r="AK7" s="171"/>
    </row>
    <row r="8" spans="1:37" ht="15">
      <c r="A8">
        <f>IF(Events!$E9="","",IF(Intro!$L$5="","",VLOOKUP(Intro!$L$5,'List of Locations'!$A$2:$B$19,2,FALSE)))</f>
      </c>
      <c r="B8">
        <f>IF(Events!$E9="","",IF(Intro!$L$6="","",Intro!$L$6))</f>
      </c>
      <c r="C8">
        <f>IF(Events!$E9="","",IF(Intro!$L$6="","",Intro!$L$7))</f>
      </c>
      <c r="D8">
        <f>IF(Events!$E9="","",IF(Intro!$L$6="","",Intro!$L$8))</f>
      </c>
      <c r="E8">
        <f>IF(Events!$E9="","",IF(Intro!$L$6="","",Intro!$L$9))</f>
      </c>
      <c r="F8" s="169">
        <f>IF(Events!$E9="","",IF(Intro!$L$6="","",Intro!$L$10))</f>
      </c>
      <c r="G8" s="169">
        <f>IF(Events!E9="","",Events!E9)</f>
      </c>
      <c r="H8" s="171">
        <f>Summary!J10</f>
      </c>
      <c r="I8" s="171">
        <f>Summary!L10</f>
      </c>
      <c r="J8" s="171">
        <f>Summary!O10</f>
      </c>
      <c r="K8" s="171">
        <f>Summary!Q10</f>
      </c>
      <c r="L8" s="171">
        <f>Summary!T10</f>
      </c>
      <c r="M8" s="171">
        <f>Summary!V10</f>
      </c>
      <c r="N8" s="171">
        <f>Summary!Y10</f>
      </c>
      <c r="O8" s="171">
        <f>Summary!AA10</f>
      </c>
      <c r="P8" s="171">
        <f>Summary!AD10</f>
      </c>
      <c r="Q8" s="171">
        <f>Summary!AF10</f>
      </c>
      <c r="R8" s="171">
        <f>IF(Events!$E$9="","",MapNums!D$9)</f>
      </c>
      <c r="S8" s="171">
        <f>IF(Events!$E$9="","",MapNums!F$9)</f>
      </c>
      <c r="T8" s="171">
        <f>IF(Events!$E$9="","",MapNums!I$9)</f>
      </c>
      <c r="U8" s="171">
        <f>IF(Events!$E$9="","",MapNums!M$9)</f>
      </c>
      <c r="V8" s="171">
        <f>IF(Events!$E$9="","",MapNums!P$9)</f>
      </c>
      <c r="W8" s="171">
        <f>IF(Events!$E$9="","",MapNums!T$9)</f>
      </c>
      <c r="X8" s="171">
        <f>IF(Events!$E$9="","",MapNums!W$9)</f>
      </c>
      <c r="Y8" s="171">
        <f>IF(Events!$E$9="","",MapNums!AA$9)</f>
      </c>
      <c r="Z8" s="171">
        <f>IF(Events!$E$9="","",MapNums!AD$9)</f>
      </c>
      <c r="AA8" s="171">
        <f>IF(Events!$E$9="","",MapNums!AH$9)</f>
      </c>
      <c r="AB8" s="171">
        <f>IF(Events!$E$9="","",MapNums!AK$9)</f>
      </c>
      <c r="AC8" s="171">
        <f>IF(Events!$E$9="","",MapNums!AO$9)</f>
      </c>
      <c r="AD8" s="171">
        <f>IF(Events!$E$9="","",MapNums!AP$9)</f>
      </c>
      <c r="AE8" s="171">
        <f>IF(Events!$E$9="","",MapNums!AQ$9)</f>
      </c>
      <c r="AF8" s="171">
        <f>IF(Events!$E$9="","",MapNums!AR$9)</f>
      </c>
      <c r="AG8" s="171">
        <f>IF(Events!$E$9="","",MapNums!AS$9)</f>
      </c>
      <c r="AH8" s="171"/>
      <c r="AI8" s="171"/>
      <c r="AJ8" s="171"/>
      <c r="AK8" s="171"/>
    </row>
    <row r="9" spans="1:37" ht="15">
      <c r="A9">
        <f>IF(Events!$E10="","",IF(Intro!$L$5="","",VLOOKUP(Intro!$L$5,'List of Locations'!$A$2:$B$19,2,FALSE)))</f>
      </c>
      <c r="B9">
        <f>IF(Events!$E10="","",IF(Intro!$L$6="","",Intro!$L$6))</f>
      </c>
      <c r="C9">
        <f>IF(Events!$E10="","",IF(Intro!$L$6="","",Intro!$L$7))</f>
      </c>
      <c r="D9">
        <f>IF(Events!$E10="","",IF(Intro!$L$6="","",Intro!$L$8))</f>
      </c>
      <c r="E9">
        <f>IF(Events!$E10="","",IF(Intro!$L$6="","",Intro!$L$9))</f>
      </c>
      <c r="F9" s="169">
        <f>IF(Events!$E10="","",IF(Intro!$L$6="","",Intro!$L$10))</f>
      </c>
      <c r="G9" s="169">
        <f>IF(Events!E10="","",Events!E10)</f>
      </c>
      <c r="H9" s="171">
        <f>Summary!J11</f>
      </c>
      <c r="I9" s="171">
        <f>Summary!L11</f>
      </c>
      <c r="J9" s="171">
        <f>Summary!O11</f>
      </c>
      <c r="K9" s="171">
        <f>Summary!Q11</f>
      </c>
      <c r="L9" s="171">
        <f>Summary!T11</f>
      </c>
      <c r="M9" s="171">
        <f>Summary!V11</f>
      </c>
      <c r="N9" s="171">
        <f>Summary!Y11</f>
      </c>
      <c r="O9" s="171">
        <f>Summary!AA11</f>
      </c>
      <c r="P9" s="171">
        <f>Summary!AD11</f>
      </c>
      <c r="Q9" s="171">
        <f>Summary!AF11</f>
      </c>
      <c r="R9">
        <f>IF(Events!$E$10="","",MapNums!D$10)</f>
      </c>
      <c r="S9">
        <f>IF(Events!$E$10="","",MapNums!F$10)</f>
      </c>
      <c r="T9">
        <f>IF(Events!$E$10="","",MapNums!I$10)</f>
      </c>
      <c r="U9">
        <f>IF(Events!$E$10="","",MapNums!M$10)</f>
      </c>
      <c r="V9">
        <f>IF(Events!$E$10="","",MapNums!P$10)</f>
      </c>
      <c r="W9">
        <f>IF(Events!$E$10="","",MapNums!T$10)</f>
      </c>
      <c r="X9">
        <f>IF(Events!$E$10="","",MapNums!W$10)</f>
      </c>
      <c r="Y9">
        <f>IF(Events!$E$10="","",MapNums!AA$10)</f>
      </c>
      <c r="Z9">
        <f>IF(Events!$E$10="","",MapNums!AD$10)</f>
      </c>
      <c r="AA9">
        <f>IF(Events!$E$10="","",MapNums!AH$10)</f>
      </c>
      <c r="AB9">
        <f>IF(Events!$E$10="","",MapNums!AK$10)</f>
      </c>
      <c r="AC9">
        <f>IF(Events!$E$10="","",MapNums!AO$10)</f>
      </c>
      <c r="AD9">
        <f>IF(Events!$E$10="","",MapNums!AP$10)</f>
      </c>
      <c r="AE9">
        <f>IF(Events!$E$10="","",MapNums!AQ$10)</f>
      </c>
      <c r="AF9">
        <f>IF(Events!$E$10="","",MapNums!AR$10)</f>
      </c>
      <c r="AG9">
        <f>IF(Events!$E$10="","",MapNums!AS$10)</f>
      </c>
      <c r="AH9">
        <f>IF(Events!$E$10="","",MapNums!AT$10)</f>
      </c>
      <c r="AI9">
        <f>IF(Events!$E$10="","",MapNums!AU$10)</f>
      </c>
      <c r="AJ9">
        <f>IF(Events!$E$10="","",MapNums!AV$10)</f>
      </c>
      <c r="AK9">
        <f>IF(Events!$E$10="","",MapNums!AW$10)</f>
      </c>
    </row>
    <row r="10" spans="1:37" ht="15">
      <c r="A10">
        <f>IF(Events!$E11="","",IF(Intro!$L$5="","",VLOOKUP(Intro!$L$5,'List of Locations'!$A$2:$B$19,2,FALSE)))</f>
      </c>
      <c r="B10">
        <f>IF(Events!$E11="","",IF(Intro!$L$6="","",Intro!$L$6))</f>
      </c>
      <c r="C10">
        <f>IF(Events!$E11="","",IF(Intro!$L$6="","",Intro!$L$7))</f>
      </c>
      <c r="D10">
        <f>IF(Events!$E11="","",IF(Intro!$L$6="","",Intro!$L$8))</f>
      </c>
      <c r="E10">
        <f>IF(Events!$E11="","",IF(Intro!$L$6="","",Intro!$L$9))</f>
      </c>
      <c r="F10" s="169">
        <f>IF(Events!$E11="","",IF(Intro!$L$6="","",Intro!$L$10))</f>
      </c>
      <c r="G10" s="169">
        <f>IF(Events!E11="","",Events!E11)</f>
      </c>
      <c r="H10" s="171">
        <f>Summary!J12</f>
      </c>
      <c r="I10" s="171">
        <f>Summary!L12</f>
      </c>
      <c r="J10" s="171">
        <f>Summary!O12</f>
      </c>
      <c r="K10" s="171">
        <f>Summary!Q12</f>
      </c>
      <c r="L10" s="171">
        <f>Summary!T12</f>
      </c>
      <c r="M10" s="171">
        <f>Summary!V12</f>
      </c>
      <c r="N10" s="171">
        <f>Summary!Y12</f>
      </c>
      <c r="O10" s="171">
        <f>Summary!AA12</f>
      </c>
      <c r="P10" s="171">
        <f>Summary!AD12</f>
      </c>
      <c r="Q10" s="171">
        <f>Summary!AF12</f>
      </c>
      <c r="R10">
        <f>IF(Events!$E$11="","",MapNums!D$11)</f>
      </c>
      <c r="S10">
        <f>IF(Events!$E$11="","",MapNums!F$11)</f>
      </c>
      <c r="T10">
        <f>IF(Events!$E$11="","",MapNums!I$11)</f>
      </c>
      <c r="U10">
        <f>IF(Events!$E$11="","",MapNums!M$11)</f>
      </c>
      <c r="V10">
        <f>IF(Events!$E$11="","",MapNums!P$11)</f>
      </c>
      <c r="W10">
        <f>IF(Events!$E$11="","",MapNums!T$11)</f>
      </c>
      <c r="X10">
        <f>IF(Events!$E$11="","",MapNums!W$11)</f>
      </c>
      <c r="Y10">
        <f>IF(Events!$E$11="","",MapNums!AA$11)</f>
      </c>
      <c r="Z10">
        <f>IF(Events!$E$11="","",MapNums!AD$11)</f>
      </c>
      <c r="AA10">
        <f>IF(Events!$E$11="","",MapNums!AH$11)</f>
      </c>
      <c r="AB10">
        <f>IF(Events!$E$11="","",MapNums!AK$11)</f>
      </c>
      <c r="AC10">
        <f>IF(Events!$E$11="","",MapNums!AO$11)</f>
      </c>
      <c r="AD10">
        <f>IF(Events!$E$11="","",MapNums!AP$11)</f>
      </c>
      <c r="AE10">
        <f>IF(Events!$E$11="","",MapNums!AQ$11)</f>
      </c>
      <c r="AF10">
        <f>IF(Events!$E$11="","",MapNums!AR$11)</f>
      </c>
      <c r="AG10">
        <f>IF(Events!$E$11="","",MapNums!AS$11)</f>
      </c>
      <c r="AH10">
        <f>IF(Events!$E$11="","",MapNums!AT$11)</f>
      </c>
      <c r="AI10">
        <f>IF(Events!$E$11="","",MapNums!AU$11)</f>
      </c>
      <c r="AJ10">
        <f>IF(Events!$E$11="","",MapNums!AV$11)</f>
      </c>
      <c r="AK10">
        <f>IF(Events!$E$11="","",MapNums!AW$11)</f>
      </c>
    </row>
    <row r="11" spans="1:37" ht="15">
      <c r="A11">
        <f>IF(Events!$E12="","",IF(Intro!$L$5="","",VLOOKUP(Intro!$L$5,'List of Locations'!$A$2:$B$19,2,FALSE)))</f>
      </c>
      <c r="B11">
        <f>IF(Events!$E12="","",IF(Intro!$L$6="","",Intro!$L$6))</f>
      </c>
      <c r="C11">
        <f>IF(Events!$E12="","",IF(Intro!$L$6="","",Intro!$L$7))</f>
      </c>
      <c r="D11">
        <f>IF(Events!$E12="","",IF(Intro!$L$6="","",Intro!$L$8))</f>
      </c>
      <c r="E11">
        <f>IF(Events!$E12="","",IF(Intro!$L$6="","",Intro!$L$9))</f>
      </c>
      <c r="F11" s="169">
        <f>IF(Events!$E12="","",IF(Intro!$L$6="","",Intro!$L$10))</f>
      </c>
      <c r="G11" s="169">
        <f>IF(Events!E12="","",Events!E12)</f>
      </c>
      <c r="H11" s="171">
        <f>Summary!J13</f>
      </c>
      <c r="I11" s="171">
        <f>Summary!L13</f>
      </c>
      <c r="J11" s="171">
        <f>Summary!O13</f>
      </c>
      <c r="K11" s="171">
        <f>Summary!Q13</f>
      </c>
      <c r="L11" s="171">
        <f>Summary!T13</f>
      </c>
      <c r="M11" s="171">
        <f>Summary!V13</f>
      </c>
      <c r="N11" s="171">
        <f>Summary!Y13</f>
      </c>
      <c r="O11" s="171">
        <f>Summary!AA13</f>
      </c>
      <c r="P11" s="171">
        <f>Summary!AD13</f>
      </c>
      <c r="Q11" s="171">
        <f>Summary!AF13</f>
      </c>
      <c r="R11">
        <f>IF(Events!$E$12="","",MapNums!D$12)</f>
      </c>
      <c r="S11">
        <f>IF(Events!$E$12="","",MapNums!F$12)</f>
      </c>
      <c r="T11">
        <f>IF(Events!$E$12="","",MapNums!I$12)</f>
      </c>
      <c r="U11">
        <f>IF(Events!$E$12="","",MapNums!M$12)</f>
      </c>
      <c r="V11">
        <f>IF(Events!$E$12="","",MapNums!P$12)</f>
      </c>
      <c r="W11">
        <f>IF(Events!$E$12="","",MapNums!T$12)</f>
      </c>
      <c r="X11">
        <f>IF(Events!$E$12="","",MapNums!W$12)</f>
      </c>
      <c r="Y11">
        <f>IF(Events!$E$12="","",MapNums!AA$12)</f>
      </c>
      <c r="Z11">
        <f>IF(Events!$E$12="","",MapNums!AD$12)</f>
      </c>
      <c r="AA11">
        <f>IF(Events!$E$12="","",MapNums!AH$12)</f>
      </c>
      <c r="AB11">
        <f>IF(Events!$E$12="","",MapNums!AK$12)</f>
      </c>
      <c r="AC11">
        <f>IF(Events!$E$12="","",MapNums!AO$12)</f>
      </c>
      <c r="AD11">
        <f>IF(Events!$E$12="","",MapNums!AP$12)</f>
      </c>
      <c r="AE11">
        <f>IF(Events!$E$12="","",MapNums!AQ$12)</f>
      </c>
      <c r="AF11">
        <f>IF(Events!$E$12="","",MapNums!AR$12)</f>
      </c>
      <c r="AG11">
        <f>IF(Events!$E$12="","",MapNums!AS$12)</f>
      </c>
      <c r="AH11">
        <f>IF(Events!$E$12="","",MapNums!AT$12)</f>
      </c>
      <c r="AI11">
        <f>IF(Events!$E$12="","",MapNums!AU$12)</f>
      </c>
      <c r="AJ11">
        <f>IF(Events!$E$12="","",MapNums!AV$12)</f>
      </c>
      <c r="AK11">
        <f>IF(Events!$E$12="","",MapNums!AW$12)</f>
      </c>
    </row>
    <row r="12" spans="1:37" ht="15">
      <c r="A12">
        <f>IF(Events!$E13="","",IF(Intro!$L$5="","",VLOOKUP(Intro!$L$5,'List of Locations'!$A$2:$B$19,2,FALSE)))</f>
      </c>
      <c r="B12">
        <f>IF(Events!$E13="","",IF(Intro!$L$6="","",Intro!$L$6))</f>
      </c>
      <c r="C12">
        <f>IF(Events!$E13="","",IF(Intro!$L$6="","",Intro!$L$7))</f>
      </c>
      <c r="D12">
        <f>IF(Events!$E13="","",IF(Intro!$L$6="","",Intro!$L$8))</f>
      </c>
      <c r="E12">
        <f>IF(Events!$E13="","",IF(Intro!$L$6="","",Intro!$L$9))</f>
      </c>
      <c r="F12" s="169">
        <f>IF(Events!$E13="","",IF(Intro!$L$6="","",Intro!$L$10))</f>
      </c>
      <c r="G12" s="169">
        <f>IF(Events!E13="","",Events!E13)</f>
      </c>
      <c r="H12" s="171">
        <f>Summary!J14</f>
      </c>
      <c r="I12" s="171">
        <f>Summary!L14</f>
      </c>
      <c r="J12" s="171">
        <f>Summary!O14</f>
      </c>
      <c r="K12" s="171">
        <f>Summary!Q14</f>
      </c>
      <c r="L12" s="171">
        <f>Summary!T14</f>
      </c>
      <c r="M12" s="171">
        <f>Summary!V14</f>
      </c>
      <c r="N12" s="171">
        <f>Summary!Y14</f>
      </c>
      <c r="O12" s="171">
        <f>Summary!AA14</f>
      </c>
      <c r="P12" s="171">
        <f>Summary!AD14</f>
      </c>
      <c r="Q12" s="171">
        <f>Summary!AF14</f>
      </c>
      <c r="R12">
        <f>IF(Events!$E$13="","",MapNums!D$13)</f>
      </c>
      <c r="S12">
        <f>IF(Events!$E$13="","",MapNums!F$13)</f>
      </c>
      <c r="T12">
        <f>IF(Events!$E$13="","",MapNums!I$13)</f>
      </c>
      <c r="U12">
        <f>IF(Events!$E$13="","",MapNums!M$13)</f>
      </c>
      <c r="V12">
        <f>IF(Events!$E$13="","",MapNums!P$13)</f>
      </c>
      <c r="W12">
        <f>IF(Events!$E$13="","",MapNums!T$13)</f>
      </c>
      <c r="X12">
        <f>IF(Events!$E$13="","",MapNums!W$13)</f>
      </c>
      <c r="Y12">
        <f>IF(Events!$E$13="","",MapNums!AA$13)</f>
      </c>
      <c r="Z12">
        <f>IF(Events!$E$13="","",MapNums!AD$13)</f>
      </c>
      <c r="AA12">
        <f>IF(Events!$E$13="","",MapNums!AH$13)</f>
      </c>
      <c r="AB12">
        <f>IF(Events!$E$13="","",MapNums!AK$13)</f>
      </c>
      <c r="AC12">
        <f>IF(Events!$E$13="","",MapNums!AO$13)</f>
      </c>
      <c r="AD12">
        <f>IF(Events!$E$13="","",MapNums!AP$13)</f>
      </c>
      <c r="AE12">
        <f>IF(Events!$E$13="","",MapNums!AQ$13)</f>
      </c>
      <c r="AF12">
        <f>IF(Events!$E$13="","",MapNums!AR$13)</f>
      </c>
      <c r="AG12">
        <f>IF(Events!$E$13="","",MapNums!AS$13)</f>
      </c>
      <c r="AH12">
        <f>IF(Events!$E$13="","",MapNums!AT$13)</f>
      </c>
      <c r="AI12">
        <f>IF(Events!$E$13="","",MapNums!AU$13)</f>
      </c>
      <c r="AJ12">
        <f>IF(Events!$E$13="","",MapNums!AV$13)</f>
      </c>
      <c r="AK12">
        <f>IF(Events!$E$13="","",MapNums!AW$13)</f>
      </c>
    </row>
    <row r="13" spans="1:37" ht="15">
      <c r="A13">
        <f>IF(Events!$E14="","",IF(Intro!$L$5="","",VLOOKUP(Intro!$L$5,'List of Locations'!$A$2:$B$19,2,FALSE)))</f>
      </c>
      <c r="B13">
        <f>IF(Events!$E14="","",IF(Intro!$L$6="","",Intro!$L$6))</f>
      </c>
      <c r="C13">
        <f>IF(Events!$E14="","",IF(Intro!$L$6="","",Intro!$L$7))</f>
      </c>
      <c r="D13">
        <f>IF(Events!$E14="","",IF(Intro!$L$6="","",Intro!$L$8))</f>
      </c>
      <c r="E13">
        <f>IF(Events!$E14="","",IF(Intro!$L$6="","",Intro!$L$9))</f>
      </c>
      <c r="F13" s="169">
        <f>IF(Events!$E14="","",IF(Intro!$L$6="","",Intro!$L$10))</f>
      </c>
      <c r="G13" s="169">
        <f>IF(Events!E14="","",Events!E14)</f>
      </c>
      <c r="H13" s="171">
        <f>Summary!J15</f>
      </c>
      <c r="I13" s="171">
        <f>Summary!L15</f>
      </c>
      <c r="J13" s="171">
        <f>Summary!O15</f>
      </c>
      <c r="K13" s="171">
        <f>Summary!Q15</f>
      </c>
      <c r="L13" s="171">
        <f>Summary!T15</f>
      </c>
      <c r="M13" s="171">
        <f>Summary!V15</f>
      </c>
      <c r="N13" s="171">
        <f>Summary!Y15</f>
      </c>
      <c r="O13" s="171">
        <f>Summary!AA15</f>
      </c>
      <c r="P13" s="171">
        <f>Summary!AD15</f>
      </c>
      <c r="Q13" s="171">
        <f>Summary!AF15</f>
      </c>
      <c r="R13">
        <f>IF(Events!$E$14="","",MapNums!D$14)</f>
      </c>
      <c r="S13">
        <f>IF(Events!$E$14="","",MapNums!F$14)</f>
      </c>
      <c r="T13">
        <f>IF(Events!$E$14="","",MapNums!I$14)</f>
      </c>
      <c r="U13">
        <f>IF(Events!$E$14="","",MapNums!M$14)</f>
      </c>
      <c r="V13">
        <f>IF(Events!$E$14="","",MapNums!P$14)</f>
      </c>
      <c r="W13">
        <f>IF(Events!$E$14="","",MapNums!T$14)</f>
      </c>
      <c r="X13">
        <f>IF(Events!$E$14="","",MapNums!W$14)</f>
      </c>
      <c r="Y13">
        <f>IF(Events!$E$14="","",MapNums!AA$14)</f>
      </c>
      <c r="Z13">
        <f>IF(Events!$E$14="","",MapNums!AD$14)</f>
      </c>
      <c r="AA13">
        <f>IF(Events!$E$14="","",MapNums!AH$14)</f>
      </c>
      <c r="AB13">
        <f>IF(Events!$E$14="","",MapNums!AK$14)</f>
      </c>
      <c r="AC13">
        <f>IF(Events!$E$14="","",MapNums!AO$14)</f>
      </c>
      <c r="AD13">
        <f>IF(Events!$E$14="","",MapNums!AP$14)</f>
      </c>
      <c r="AE13">
        <f>IF(Events!$E$14="","",MapNums!AQ$14)</f>
      </c>
      <c r="AF13">
        <f>IF(Events!$E$14="","",MapNums!AR$14)</f>
      </c>
      <c r="AG13">
        <f>IF(Events!$E$14="","",MapNums!AS$14)</f>
      </c>
      <c r="AH13">
        <f>IF(Events!$E$14="","",MapNums!AT$14)</f>
      </c>
      <c r="AI13">
        <f>IF(Events!$E$14="","",MapNums!AU$14)</f>
      </c>
      <c r="AJ13">
        <f>IF(Events!$E$14="","",MapNums!AV$14)</f>
      </c>
      <c r="AK13">
        <f>IF(Events!$E$14="","",MapNums!AW$14)</f>
      </c>
    </row>
    <row r="14" spans="1:37" ht="15">
      <c r="A14">
        <f>IF(Events!$E15="","",IF(Intro!$L$5="","",VLOOKUP(Intro!$L$5,'List of Locations'!$A$2:$B$19,2,FALSE)))</f>
      </c>
      <c r="B14">
        <f>IF(Events!$E15="","",IF(Intro!$L$6="","",Intro!$L$6))</f>
      </c>
      <c r="C14">
        <f>IF(Events!$E15="","",IF(Intro!$L$6="","",Intro!$L$7))</f>
      </c>
      <c r="D14">
        <f>IF(Events!$E15="","",IF(Intro!$L$6="","",Intro!$L$8))</f>
      </c>
      <c r="E14">
        <f>IF(Events!$E15="","",IF(Intro!$L$6="","",Intro!$L$9))</f>
      </c>
      <c r="F14" s="169">
        <f>IF(Events!$E15="","",IF(Intro!$L$6="","",Intro!$L$10))</f>
      </c>
      <c r="G14" s="169">
        <f>IF(Events!E15="","",Events!E15)</f>
      </c>
      <c r="H14" s="171">
        <f>Summary!J16</f>
      </c>
      <c r="I14" s="171">
        <f>Summary!L16</f>
      </c>
      <c r="J14" s="171">
        <f>Summary!O16</f>
      </c>
      <c r="K14" s="171">
        <f>Summary!Q16</f>
      </c>
      <c r="L14" s="171">
        <f>Summary!T16</f>
      </c>
      <c r="M14" s="171">
        <f>Summary!V16</f>
      </c>
      <c r="N14" s="171">
        <f>Summary!Y16</f>
      </c>
      <c r="O14" s="171">
        <f>Summary!AA16</f>
      </c>
      <c r="P14" s="171">
        <f>Summary!AD16</f>
      </c>
      <c r="Q14" s="171">
        <f>Summary!AF16</f>
      </c>
      <c r="R14">
        <f>IF(Events!$E$15="","",MapNums!D$15)</f>
      </c>
      <c r="S14">
        <f>IF(Events!$E$15="","",MapNums!F$15)</f>
      </c>
      <c r="T14">
        <f>IF(Events!$E$15="","",MapNums!I$15)</f>
      </c>
      <c r="U14">
        <f>IF(Events!$E$15="","",MapNums!M$15)</f>
      </c>
      <c r="V14">
        <f>IF(Events!$E$15="","",MapNums!P$15)</f>
      </c>
      <c r="W14">
        <f>IF(Events!$E$15="","",MapNums!T$15)</f>
      </c>
      <c r="X14">
        <f>IF(Events!$E$15="","",MapNums!W$15)</f>
      </c>
      <c r="Y14">
        <f>IF(Events!$E$15="","",MapNums!AA$15)</f>
      </c>
      <c r="Z14">
        <f>IF(Events!$E$15="","",MapNums!AD$15)</f>
      </c>
      <c r="AA14">
        <f>IF(Events!$E$15="","",MapNums!AH$15)</f>
      </c>
      <c r="AB14">
        <f>IF(Events!$E$15="","",MapNums!AK$15)</f>
      </c>
      <c r="AC14">
        <f>IF(Events!$E$15="","",MapNums!AO$15)</f>
      </c>
      <c r="AD14">
        <f>IF(Events!$E$15="","",MapNums!AP$15)</f>
      </c>
      <c r="AE14">
        <f>IF(Events!$E$15="","",MapNums!AQ$15)</f>
      </c>
      <c r="AF14">
        <f>IF(Events!$E$15="","",MapNums!AR$15)</f>
      </c>
      <c r="AG14">
        <f>IF(Events!$E$15="","",MapNums!AS$15)</f>
      </c>
      <c r="AH14">
        <f>IF(Events!$E$15="","",MapNums!AT$15)</f>
      </c>
      <c r="AI14">
        <f>IF(Events!$E$15="","",MapNums!AU$15)</f>
      </c>
      <c r="AJ14">
        <f>IF(Events!$E$15="","",MapNums!AV$15)</f>
      </c>
      <c r="AK14">
        <f>IF(Events!$E$15="","",MapNums!AW$15)</f>
      </c>
    </row>
    <row r="15" spans="1:37" ht="15">
      <c r="A15">
        <f>IF(Events!$E16="","",IF(Intro!$L$5="","",VLOOKUP(Intro!$L$5,'List of Locations'!$A$2:$B$19,2,FALSE)))</f>
      </c>
      <c r="B15">
        <f>IF(Events!$E16="","",IF(Intro!$L$6="","",Intro!$L$6))</f>
      </c>
      <c r="C15">
        <f>IF(Events!$E16="","",IF(Intro!$L$6="","",Intro!$L$7))</f>
      </c>
      <c r="D15">
        <f>IF(Events!$E16="","",IF(Intro!$L$6="","",Intro!$L$8))</f>
      </c>
      <c r="E15">
        <f>IF(Events!$E16="","",IF(Intro!$L$6="","",Intro!$L$9))</f>
      </c>
      <c r="F15" s="169">
        <f>IF(Events!$E16="","",IF(Intro!$L$6="","",Intro!$L$10))</f>
      </c>
      <c r="G15" s="169">
        <f>IF(Events!E16="","",Events!E16)</f>
      </c>
      <c r="H15" s="171">
        <f>Summary!J17</f>
      </c>
      <c r="I15" s="171">
        <f>Summary!L17</f>
      </c>
      <c r="J15" s="171">
        <f>Summary!O17</f>
      </c>
      <c r="K15" s="171">
        <f>Summary!Q17</f>
      </c>
      <c r="L15" s="171">
        <f>Summary!T17</f>
      </c>
      <c r="M15" s="171">
        <f>Summary!V17</f>
      </c>
      <c r="N15" s="171">
        <f>Summary!Y17</f>
      </c>
      <c r="O15" s="171">
        <f>Summary!AA17</f>
      </c>
      <c r="P15" s="171">
        <f>Summary!AD17</f>
      </c>
      <c r="Q15" s="171">
        <f>Summary!AF17</f>
      </c>
      <c r="R15">
        <f>IF(Events!$E$16="","",MapNums!D$16)</f>
      </c>
      <c r="S15">
        <f>IF(Events!$E$16="","",MapNums!F$16)</f>
      </c>
      <c r="T15">
        <f>IF(Events!$E$16="","",MapNums!I$16)</f>
      </c>
      <c r="U15">
        <f>IF(Events!$E$16="","",MapNums!M$16)</f>
      </c>
      <c r="V15">
        <f>IF(Events!$E$16="","",MapNums!P$16)</f>
      </c>
      <c r="W15">
        <f>IF(Events!$E$16="","",MapNums!T$16)</f>
      </c>
      <c r="X15">
        <f>IF(Events!$E$16="","",MapNums!W$16)</f>
      </c>
      <c r="Y15">
        <f>IF(Events!$E$16="","",MapNums!AA$16)</f>
      </c>
      <c r="Z15">
        <f>IF(Events!$E$16="","",MapNums!AD$16)</f>
      </c>
      <c r="AA15">
        <f>IF(Events!$E$16="","",MapNums!AH$16)</f>
      </c>
      <c r="AB15">
        <f>IF(Events!$E$16="","",MapNums!AK$16)</f>
      </c>
      <c r="AC15">
        <f>IF(Events!$E$16="","",MapNums!AO$16)</f>
      </c>
      <c r="AD15">
        <f>IF(Events!$E$16="","",MapNums!AP$16)</f>
      </c>
      <c r="AE15">
        <f>IF(Events!$E$16="","",MapNums!AQ$16)</f>
      </c>
      <c r="AF15">
        <f>IF(Events!$E$16="","",MapNums!AR$16)</f>
      </c>
      <c r="AG15">
        <f>IF(Events!$E$16="","",MapNums!AS$16)</f>
      </c>
      <c r="AH15">
        <f>IF(Events!$E$16="","",MapNums!AT$16)</f>
      </c>
      <c r="AI15">
        <f>IF(Events!$E$16="","",MapNums!AU$16)</f>
      </c>
      <c r="AJ15">
        <f>IF(Events!$E$16="","",MapNums!AV$16)</f>
      </c>
      <c r="AK15">
        <f>IF(Events!$E$16="","",MapNums!AW$16)</f>
      </c>
    </row>
    <row r="16" spans="1:37" ht="15">
      <c r="A16">
        <f>IF(Events!$E17="","",IF(Intro!$L$5="","",VLOOKUP(Intro!$L$5,'List of Locations'!$A$2:$B$19,2,FALSE)))</f>
      </c>
      <c r="B16">
        <f>IF(Events!$E17="","",IF(Intro!$L$6="","",Intro!$L$6))</f>
      </c>
      <c r="C16">
        <f>IF(Events!$E17="","",IF(Intro!$L$6="","",Intro!$L$7))</f>
      </c>
      <c r="D16">
        <f>IF(Events!$E17="","",IF(Intro!$L$6="","",Intro!$L$8))</f>
      </c>
      <c r="E16">
        <f>IF(Events!$E17="","",IF(Intro!$L$6="","",Intro!$L$9))</f>
      </c>
      <c r="F16" s="169">
        <f>IF(Events!$E17="","",IF(Intro!$L$6="","",Intro!$L$10))</f>
      </c>
      <c r="G16" s="169">
        <f>IF(Events!E17="","",Events!E17)</f>
      </c>
      <c r="H16" s="171">
        <f>Summary!J18</f>
      </c>
      <c r="I16" s="171">
        <f>Summary!L18</f>
      </c>
      <c r="J16" s="171">
        <f>Summary!O18</f>
      </c>
      <c r="K16" s="171">
        <f>Summary!Q18</f>
      </c>
      <c r="L16" s="171">
        <f>Summary!T18</f>
      </c>
      <c r="M16" s="171">
        <f>Summary!V18</f>
      </c>
      <c r="N16" s="171">
        <f>Summary!Y18</f>
      </c>
      <c r="O16" s="171">
        <f>Summary!AA18</f>
      </c>
      <c r="P16" s="171">
        <f>Summary!AD18</f>
      </c>
      <c r="Q16" s="171">
        <f>Summary!AF18</f>
      </c>
      <c r="R16">
        <f>IF(Events!$E$17="","",MapNums!D$17)</f>
      </c>
      <c r="S16">
        <f>IF(Events!$E$17="","",MapNums!F$17)</f>
      </c>
      <c r="T16">
        <f>IF(Events!$E$17="","",MapNums!I$17)</f>
      </c>
      <c r="U16">
        <f>IF(Events!$E$17="","",MapNums!M$17)</f>
      </c>
      <c r="V16">
        <f>IF(Events!$E$17="","",MapNums!P$17)</f>
      </c>
      <c r="W16">
        <f>IF(Events!$E$17="","",MapNums!T$17)</f>
      </c>
      <c r="X16">
        <f>IF(Events!$E$17="","",MapNums!W$17)</f>
      </c>
      <c r="Y16">
        <f>IF(Events!$E$17="","",MapNums!AA$17)</f>
      </c>
      <c r="Z16">
        <f>IF(Events!$E$17="","",MapNums!AD$17)</f>
      </c>
      <c r="AA16">
        <f>IF(Events!$E$17="","",MapNums!AH$17)</f>
      </c>
      <c r="AB16">
        <f>IF(Events!$E$17="","",MapNums!AK$17)</f>
      </c>
      <c r="AC16">
        <f>IF(Events!$E$17="","",MapNums!AO$17)</f>
      </c>
      <c r="AD16">
        <f>IF(Events!$E$17="","",MapNums!AP$17)</f>
      </c>
      <c r="AE16">
        <f>IF(Events!$E$17="","",MapNums!AQ$17)</f>
      </c>
      <c r="AF16">
        <f>IF(Events!$E$17="","",MapNums!AR$17)</f>
      </c>
      <c r="AG16">
        <f>IF(Events!$E$17="","",MapNums!AS$17)</f>
      </c>
      <c r="AH16">
        <f>IF(Events!$E$17="","",MapNums!AT$17)</f>
      </c>
      <c r="AI16">
        <f>IF(Events!$E$17="","",MapNums!AU$17)</f>
      </c>
      <c r="AJ16">
        <f>IF(Events!$E$17="","",MapNums!AV$17)</f>
      </c>
      <c r="AK16">
        <f>IF(Events!$E$17="","",MapNums!AW$17)</f>
      </c>
    </row>
  </sheetData>
  <sheetProtection password="CCDC"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B2:N24"/>
  <sheetViews>
    <sheetView showGridLines="0" showRowColHeaders="0" zoomScalePageLayoutView="0" workbookViewId="0" topLeftCell="A1">
      <selection activeCell="B6" sqref="B6"/>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9.140625" style="49" customWidth="1"/>
    <col min="7" max="7" width="11.00390625" style="49" customWidth="1"/>
    <col min="8" max="16384" width="9.140625" style="49" customWidth="1"/>
  </cols>
  <sheetData>
    <row r="2" spans="3:8" ht="15.75" thickBot="1">
      <c r="C2" s="47"/>
      <c r="D2" s="47"/>
      <c r="E2" s="48" t="s">
        <v>0</v>
      </c>
      <c r="F2" s="47"/>
      <c r="G2" s="47"/>
      <c r="H2" s="47"/>
    </row>
    <row r="3" spans="2:8" ht="15.75" thickBot="1">
      <c r="B3" s="149" t="s">
        <v>177</v>
      </c>
      <c r="C3" s="50"/>
      <c r="D3" s="50"/>
      <c r="E3" s="9"/>
      <c r="F3" s="50"/>
      <c r="G3" s="50"/>
      <c r="H3" s="50"/>
    </row>
    <row r="4" spans="2:14" ht="15.75" thickBot="1">
      <c r="B4" s="46" t="s">
        <v>6</v>
      </c>
      <c r="C4" s="51"/>
      <c r="D4" s="51"/>
      <c r="E4" s="10"/>
      <c r="F4" s="51"/>
      <c r="G4" s="51"/>
      <c r="H4" s="51"/>
      <c r="J4" s="52"/>
      <c r="K4" s="52"/>
      <c r="L4" s="52"/>
      <c r="M4" s="52"/>
      <c r="N4" s="52"/>
    </row>
    <row r="5" spans="2:8" ht="15.75" thickBot="1">
      <c r="B5" s="159" t="s">
        <v>1</v>
      </c>
      <c r="C5" s="50"/>
      <c r="D5" s="50"/>
      <c r="E5" s="10"/>
      <c r="F5" s="50"/>
      <c r="G5" s="50"/>
      <c r="H5" s="50"/>
    </row>
    <row r="6" spans="2:9" ht="15.75" thickBot="1">
      <c r="B6" s="160" t="s">
        <v>67</v>
      </c>
      <c r="C6" s="50"/>
      <c r="D6" s="50"/>
      <c r="E6" s="10"/>
      <c r="F6" s="50"/>
      <c r="G6" s="50"/>
      <c r="H6" s="50"/>
      <c r="I6" s="50"/>
    </row>
    <row r="7" spans="2:9" ht="15.75" thickBot="1">
      <c r="B7" s="149" t="s">
        <v>68</v>
      </c>
      <c r="C7" s="50"/>
      <c r="D7" s="50"/>
      <c r="E7" s="10"/>
      <c r="F7" s="50"/>
      <c r="G7" s="50"/>
      <c r="H7" s="50"/>
      <c r="I7" s="50"/>
    </row>
    <row r="8" spans="2:9" ht="15.75" thickBot="1">
      <c r="B8" s="149" t="s">
        <v>69</v>
      </c>
      <c r="C8" s="50"/>
      <c r="D8" s="50"/>
      <c r="E8" s="10"/>
      <c r="F8" s="50"/>
      <c r="G8" s="50"/>
      <c r="H8" s="50"/>
      <c r="I8" s="50"/>
    </row>
    <row r="9" spans="2:5" ht="15.75" thickBot="1">
      <c r="B9" s="149" t="s">
        <v>66</v>
      </c>
      <c r="E9" s="10"/>
    </row>
    <row r="10" spans="2:5" ht="15.75" thickBot="1">
      <c r="B10" s="149" t="s">
        <v>70</v>
      </c>
      <c r="E10" s="10"/>
    </row>
    <row r="11" spans="2:5" ht="15.75" thickBot="1">
      <c r="B11" s="161" t="s">
        <v>3</v>
      </c>
      <c r="E11" s="10"/>
    </row>
    <row r="12" spans="2:5" ht="15.75" thickBot="1">
      <c r="B12" s="149" t="s">
        <v>4</v>
      </c>
      <c r="E12" s="10"/>
    </row>
    <row r="13" spans="2:5" ht="15.75" thickBot="1">
      <c r="B13" s="149" t="s">
        <v>65</v>
      </c>
      <c r="E13" s="10"/>
    </row>
    <row r="14" ht="15">
      <c r="E14" s="10"/>
    </row>
    <row r="15" spans="2:5" ht="15">
      <c r="B15" s="48" t="s">
        <v>1</v>
      </c>
      <c r="E15" s="10"/>
    </row>
    <row r="16" spans="2:5" ht="15">
      <c r="B16" s="180" t="s">
        <v>125</v>
      </c>
      <c r="E16" s="10"/>
    </row>
    <row r="17" spans="2:5" ht="15.75" thickBot="1">
      <c r="B17" s="181"/>
      <c r="E17" s="11"/>
    </row>
    <row r="18" ht="15">
      <c r="B18" s="181"/>
    </row>
    <row r="19" ht="15">
      <c r="B19" s="181"/>
    </row>
    <row r="20" ht="15">
      <c r="B20" s="181"/>
    </row>
    <row r="21" ht="15">
      <c r="B21" s="181"/>
    </row>
    <row r="22" ht="15">
      <c r="B22" s="181"/>
    </row>
    <row r="23" ht="15">
      <c r="B23" s="181"/>
    </row>
    <row r="24" ht="15">
      <c r="B24" s="181"/>
    </row>
  </sheetData>
  <sheetProtection password="CCDC" sheet="1" objects="1" scenarios="1"/>
  <mergeCells count="1">
    <mergeCell ref="B16:B24"/>
  </mergeCell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I4" location="'Map-Controlled'!A1" display="Chart of Events with Controls"/>
    <hyperlink ref="I5" location="'Map-Uncontrolled'!A1" display="Chart of Events without Controls"/>
    <hyperlink ref="G4" location="'Map-Controlled'!A1" display="Chart of Events with Controls"/>
    <hyperlink ref="G5" location="'Map-Uncontrolled'!A1" display="Chart of Events without Controls"/>
    <hyperlink ref="B9" location="Injury!A1" display="Step 5: Evaluate Injury Severity"/>
    <hyperlink ref="B8" location="Financial!A1" display="Step 4: Evaluate Financial Severity"/>
    <hyperlink ref="B12" location="Summary!A1" display="Summary "/>
    <hyperlink ref="B13" location="Map!A1" display="Chart of Events"/>
    <hyperlink ref="B3" location="Intro!A1" display="Return to Introduction"/>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0"/>
  <dimension ref="A2:N57"/>
  <sheetViews>
    <sheetView showGridLines="0" showRowColHeaders="0" zoomScalePageLayoutView="0" workbookViewId="0" topLeftCell="A1">
      <selection activeCell="B7" sqref="B7"/>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21.57421875" style="49" customWidth="1"/>
    <col min="7" max="7" width="17.7109375" style="49" customWidth="1"/>
    <col min="8" max="8" width="6.421875" style="54" hidden="1" customWidth="1"/>
    <col min="9" max="9" width="9.140625" style="49" hidden="1" customWidth="1"/>
    <col min="10" max="16384" width="9.140625" style="49" customWidth="1"/>
  </cols>
  <sheetData>
    <row r="2" spans="1:9" ht="15.75" thickBot="1">
      <c r="A2" s="59"/>
      <c r="C2" s="47"/>
      <c r="D2" s="47"/>
      <c r="E2" s="48" t="s">
        <v>0</v>
      </c>
      <c r="F2" s="48" t="s">
        <v>36</v>
      </c>
      <c r="G2" s="133" t="s">
        <v>35</v>
      </c>
      <c r="H2" s="48" t="s">
        <v>10</v>
      </c>
      <c r="I2" s="48" t="s">
        <v>10</v>
      </c>
    </row>
    <row r="3" spans="2:9" ht="15.75" thickBot="1">
      <c r="B3" s="149" t="s">
        <v>177</v>
      </c>
      <c r="C3" s="50"/>
      <c r="D3" s="50"/>
      <c r="E3" s="53">
        <f>IF(Events!$E3="","",Events!$E3)</f>
      </c>
      <c r="F3" s="32"/>
      <c r="G3" s="134"/>
      <c r="H3" s="54">
        <f>IF(F3="","",VLOOKUP(F3,Index!$I$4:$J$8,2,FALSE))</f>
      </c>
      <c r="I3" s="54">
        <f>IF(G3="","",VLOOKUP(G3,Index!$I$41:$J$48,2,FALSE))</f>
      </c>
    </row>
    <row r="4" spans="2:14" ht="15.75" thickBot="1">
      <c r="B4" s="46" t="s">
        <v>6</v>
      </c>
      <c r="C4" s="51"/>
      <c r="D4" s="51"/>
      <c r="E4" s="55">
        <f>IF(Events!$E4="","",Events!$E4)</f>
      </c>
      <c r="F4" s="33"/>
      <c r="G4" s="135"/>
      <c r="H4" s="54">
        <f>IF(F4="","",VLOOKUP(F4,Index!$I$4:$J$8,2,FALSE))</f>
      </c>
      <c r="I4" s="54">
        <f>IF(G4="","",VLOOKUP(G4,Index!$I$41:$J$48,2,FALSE))</f>
      </c>
      <c r="J4" s="52"/>
      <c r="K4" s="52"/>
      <c r="L4" s="52"/>
      <c r="M4" s="52"/>
      <c r="N4" s="52"/>
    </row>
    <row r="5" spans="2:9" ht="15.75" thickBot="1">
      <c r="B5" s="149" t="s">
        <v>1</v>
      </c>
      <c r="C5" s="50"/>
      <c r="D5" s="50"/>
      <c r="E5" s="55">
        <f>IF(Events!$E5="","",Events!$E5)</f>
      </c>
      <c r="F5" s="33"/>
      <c r="G5" s="135"/>
      <c r="H5" s="54">
        <f>IF(F5="","",VLOOKUP(F5,Index!$I$4:$J$8,2,FALSE))</f>
      </c>
      <c r="I5" s="54">
        <f>IF(G5="","",VLOOKUP(G5,Index!$I$41:$J$48,2,FALSE))</f>
      </c>
    </row>
    <row r="6" spans="2:9" ht="15.75" thickBot="1">
      <c r="B6" s="159" t="s">
        <v>67</v>
      </c>
      <c r="C6" s="50"/>
      <c r="D6" s="50"/>
      <c r="E6" s="55">
        <f>IF(Events!$E6="","",Events!$E6)</f>
      </c>
      <c r="F6" s="33"/>
      <c r="G6" s="135"/>
      <c r="H6" s="54">
        <f>IF(F6="","",VLOOKUP(F6,Index!$I$4:$J$8,2,FALSE))</f>
      </c>
      <c r="I6" s="54">
        <f>IF(G6="","",VLOOKUP(G6,Index!$I$41:$J$48,2,FALSE))</f>
      </c>
    </row>
    <row r="7" spans="2:9" ht="15.75" thickBot="1">
      <c r="B7" s="149" t="s">
        <v>68</v>
      </c>
      <c r="C7" s="50"/>
      <c r="D7" s="50"/>
      <c r="E7" s="55">
        <f>IF(Events!$E7="","",Events!$E7)</f>
      </c>
      <c r="F7" s="33"/>
      <c r="G7" s="135"/>
      <c r="H7" s="54">
        <f>IF(F7="","",VLOOKUP(F7,Index!$I$4:$J$8,2,FALSE))</f>
      </c>
      <c r="I7" s="54">
        <f>IF(G7="","",VLOOKUP(G7,Index!$I$41:$J$48,2,FALSE))</f>
      </c>
    </row>
    <row r="8" spans="2:9" ht="15.75" thickBot="1">
      <c r="B8" s="149" t="s">
        <v>69</v>
      </c>
      <c r="C8" s="50"/>
      <c r="D8" s="50"/>
      <c r="E8" s="55">
        <f>IF(Events!$E8="","",Events!$E8)</f>
      </c>
      <c r="F8" s="33"/>
      <c r="G8" s="135"/>
      <c r="H8" s="54">
        <f>IF(F8="","",VLOOKUP(F8,Index!$I$4:$J$8,2,FALSE))</f>
      </c>
      <c r="I8" s="54">
        <f>IF(G8="","",VLOOKUP(G8,Index!$I$41:$J$48,2,FALSE))</f>
      </c>
    </row>
    <row r="9" spans="2:9" ht="15.75" thickBot="1">
      <c r="B9" s="149" t="s">
        <v>66</v>
      </c>
      <c r="E9" s="55">
        <f>IF(Events!$E9="","",Events!$E9)</f>
      </c>
      <c r="F9" s="33"/>
      <c r="G9" s="135"/>
      <c r="H9" s="54">
        <f>IF(F9="","",VLOOKUP(F9,Index!$I$4:$J$8,2,FALSE))</f>
      </c>
      <c r="I9" s="54">
        <f>IF(G9="","",VLOOKUP(G9,Index!$I$41:$J$48,2,FALSE))</f>
      </c>
    </row>
    <row r="10" spans="2:9" ht="15.75" thickBot="1">
      <c r="B10" s="149" t="s">
        <v>70</v>
      </c>
      <c r="E10" s="55">
        <f>IF(Events!$E10="","",Events!$E10)</f>
      </c>
      <c r="F10" s="33"/>
      <c r="G10" s="135"/>
      <c r="H10" s="54">
        <f>IF(F10="","",VLOOKUP(F10,Index!$I$4:$J$8,2,FALSE))</f>
      </c>
      <c r="I10" s="54">
        <f>IF(G10="","",VLOOKUP(G10,Index!$I$41:$J$48,2,FALSE))</f>
      </c>
    </row>
    <row r="11" spans="2:9" ht="15.75" thickBot="1">
      <c r="B11" s="161" t="s">
        <v>3</v>
      </c>
      <c r="E11" s="55">
        <f>IF(Events!$E11="","",Events!$E11)</f>
      </c>
      <c r="F11" s="33"/>
      <c r="G11" s="135"/>
      <c r="H11" s="54">
        <f>IF(F11="","",VLOOKUP(F11,Index!$I$4:$J$8,2,FALSE))</f>
      </c>
      <c r="I11" s="54">
        <f>IF(G11="","",VLOOKUP(G11,Index!$I$41:$J$48,2,FALSE))</f>
      </c>
    </row>
    <row r="12" spans="2:9" ht="15.75" thickBot="1">
      <c r="B12" s="149" t="s">
        <v>4</v>
      </c>
      <c r="E12" s="55">
        <f>IF(Events!$E12="","",Events!$E12)</f>
      </c>
      <c r="F12" s="33"/>
      <c r="G12" s="135"/>
      <c r="H12" s="54">
        <f>IF(F12="","",VLOOKUP(F12,Index!$I$4:$J$8,2,FALSE))</f>
      </c>
      <c r="I12" s="54">
        <f>IF(G12="","",VLOOKUP(G12,Index!$I$41:$J$48,2,FALSE))</f>
      </c>
    </row>
    <row r="13" spans="2:9" ht="15.75" thickBot="1">
      <c r="B13" s="149" t="s">
        <v>65</v>
      </c>
      <c r="E13" s="55">
        <f>IF(Events!$E13="","",Events!$E13)</f>
      </c>
      <c r="F13" s="33"/>
      <c r="G13" s="135"/>
      <c r="H13" s="54">
        <f>IF(F13="","",VLOOKUP(F13,Index!$I$4:$J$8,2,FALSE))</f>
      </c>
      <c r="I13" s="54">
        <f>IF(G13="","",VLOOKUP(G13,Index!$I$41:$J$48,2,FALSE))</f>
      </c>
    </row>
    <row r="14" spans="5:9" ht="15">
      <c r="E14" s="55">
        <f>IF(Events!$E14="","",Events!$E14)</f>
      </c>
      <c r="F14" s="33"/>
      <c r="G14" s="135"/>
      <c r="H14" s="54">
        <f>IF(F14="","",VLOOKUP(F14,Index!$I$4:$J$8,2,FALSE))</f>
      </c>
      <c r="I14" s="54">
        <f>IF(G14="","",VLOOKUP(G14,Index!$I$41:$J$48,2,FALSE))</f>
      </c>
    </row>
    <row r="15" spans="2:9" ht="15">
      <c r="B15" s="48" t="s">
        <v>67</v>
      </c>
      <c r="E15" s="55">
        <f>IF(Events!$E15="","",Events!$E15)</f>
      </c>
      <c r="F15" s="33"/>
      <c r="G15" s="135"/>
      <c r="H15" s="54">
        <f>IF(F15="","",VLOOKUP(F15,Index!$I$4:$J$8,2,FALSE))</f>
      </c>
      <c r="I15" s="54">
        <f>IF(G15="","",VLOOKUP(G15,Index!$I$41:$J$48,2,FALSE))</f>
      </c>
    </row>
    <row r="16" spans="2:9" ht="15">
      <c r="B16" s="180" t="s">
        <v>119</v>
      </c>
      <c r="E16" s="55">
        <f>IF(Events!$E16="","",Events!$E16)</f>
      </c>
      <c r="F16" s="33"/>
      <c r="G16" s="135"/>
      <c r="H16" s="54">
        <f>IF(F16="","",VLOOKUP(F16,Index!$I$4:$J$8,2,FALSE))</f>
      </c>
      <c r="I16" s="54">
        <f>IF(G16="","",VLOOKUP(G16,Index!$I$41:$J$48,2,FALSE))</f>
      </c>
    </row>
    <row r="17" spans="2:9" ht="15.75" thickBot="1">
      <c r="B17" s="179"/>
      <c r="E17" s="57">
        <f>IF(Events!$E17="","",Events!$E17)</f>
      </c>
      <c r="F17" s="34"/>
      <c r="G17" s="136"/>
      <c r="H17" s="54">
        <f>IF(F17="","",VLOOKUP(F17,Index!$I$4:$J$8,2,FALSE))</f>
      </c>
      <c r="I17" s="54">
        <f>IF(G17="","",VLOOKUP(G17,Index!$I$41:$J$48,2,FALSE))</f>
      </c>
    </row>
    <row r="18" ht="15">
      <c r="B18" s="179"/>
    </row>
    <row r="19" spans="2:5" ht="15">
      <c r="B19" s="60" t="str">
        <f>Index!I4</f>
        <v>Extremely rare</v>
      </c>
      <c r="E19" s="183" t="s">
        <v>120</v>
      </c>
    </row>
    <row r="20" spans="2:5" ht="15">
      <c r="B20" s="182" t="str">
        <f>IF(ISBLANK(Index!G4),Index!E4,Index!G4)</f>
        <v>Once every 25 years or more</v>
      </c>
      <c r="E20" s="183"/>
    </row>
    <row r="21" spans="2:5" ht="15">
      <c r="B21" s="182"/>
      <c r="E21" s="183"/>
    </row>
    <row r="22" spans="2:5" ht="15">
      <c r="B22" s="60" t="str">
        <f>Index!I5</f>
        <v>Occurs rarely</v>
      </c>
      <c r="E22" s="52" t="s">
        <v>77</v>
      </c>
    </row>
    <row r="23" spans="2:5" ht="15">
      <c r="B23" s="182" t="str">
        <f>IF(ISBLANK(Index!G5),Index!E5,Index!G5)</f>
        <v>Once every 6-25 years</v>
      </c>
      <c r="E23" s="52" t="s">
        <v>76</v>
      </c>
    </row>
    <row r="24" spans="2:5" ht="15">
      <c r="B24" s="182"/>
      <c r="E24" s="52" t="s">
        <v>75</v>
      </c>
    </row>
    <row r="25" spans="2:5" ht="15">
      <c r="B25" s="60" t="str">
        <f>Index!I6</f>
        <v>Occurs periodically</v>
      </c>
      <c r="E25" s="52" t="s">
        <v>74</v>
      </c>
    </row>
    <row r="26" spans="2:5" ht="15">
      <c r="B26" s="182" t="str">
        <f>IF(ISBLANK(Index!G6),Index!E6,Index!G6)</f>
        <v>Once every 2-5 years</v>
      </c>
      <c r="E26" s="52" t="s">
        <v>73</v>
      </c>
    </row>
    <row r="27" spans="2:5" ht="15">
      <c r="B27" s="182"/>
      <c r="E27" s="52" t="s">
        <v>72</v>
      </c>
    </row>
    <row r="28" spans="2:5" ht="15">
      <c r="B28" s="60" t="str">
        <f>Index!I7</f>
        <v>Occurs regularly</v>
      </c>
      <c r="E28" s="52" t="s">
        <v>71</v>
      </c>
    </row>
    <row r="29" spans="2:5" ht="15">
      <c r="B29" s="182" t="str">
        <f>IF(ISBLANK(Index!G7),Index!E7,Index!G7)</f>
        <v>Every year</v>
      </c>
      <c r="E29" s="60" t="s">
        <v>25</v>
      </c>
    </row>
    <row r="30" ht="15">
      <c r="B30" s="182"/>
    </row>
    <row r="31" ht="15">
      <c r="B31" s="60" t="str">
        <f>Index!I8</f>
        <v>Very common</v>
      </c>
    </row>
    <row r="32" ht="15">
      <c r="B32" s="182" t="str">
        <f>IF(ISBLANK(Index!G8),Index!E8,Index!G8)</f>
        <v>Multiple times each year</v>
      </c>
    </row>
    <row r="33" ht="15.75" thickBot="1">
      <c r="B33" s="182"/>
    </row>
    <row r="34" ht="15.75" thickBot="1">
      <c r="B34" s="149" t="s">
        <v>113</v>
      </c>
    </row>
    <row r="44" ht="15">
      <c r="B44" s="52"/>
    </row>
    <row r="45" ht="15">
      <c r="B45" s="52"/>
    </row>
    <row r="46" ht="15">
      <c r="B46" s="52"/>
    </row>
    <row r="47" ht="15">
      <c r="B47" s="52"/>
    </row>
    <row r="48" ht="15">
      <c r="B48" s="52"/>
    </row>
    <row r="49" ht="15">
      <c r="B49" s="52"/>
    </row>
    <row r="50" ht="15">
      <c r="B50" s="52"/>
    </row>
    <row r="51" ht="15">
      <c r="B51" s="52"/>
    </row>
    <row r="52" ht="15">
      <c r="B52" s="52"/>
    </row>
    <row r="53" ht="15">
      <c r="B53" s="52"/>
    </row>
    <row r="54" ht="15">
      <c r="B54" s="52"/>
    </row>
    <row r="55" ht="15">
      <c r="B55" s="52"/>
    </row>
    <row r="56" ht="15">
      <c r="B56" s="52"/>
    </row>
    <row r="57" ht="15">
      <c r="B57" s="52"/>
    </row>
  </sheetData>
  <sheetProtection password="CCDC" sheet="1" objects="1" scenarios="1"/>
  <mergeCells count="7">
    <mergeCell ref="B29:B30"/>
    <mergeCell ref="B32:B33"/>
    <mergeCell ref="B16:B18"/>
    <mergeCell ref="E19:E21"/>
    <mergeCell ref="B20:B21"/>
    <mergeCell ref="B23:B24"/>
    <mergeCell ref="B26:B27"/>
  </mergeCells>
  <dataValidations count="2">
    <dataValidation type="list" allowBlank="1" showInputMessage="1" showErrorMessage="1" sqref="G3:G17">
      <formula1>Controls</formula1>
    </dataValidation>
    <dataValidation type="list" allowBlank="1" showErrorMessage="1" sqref="F3:F17">
      <formula1>Likelihood</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4" location="Index!A1" display="Customize Scales"/>
    <hyperlink ref="B3" location="Intro!A1" display="Return to Introduction"/>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1"/>
  <dimension ref="B2:N50"/>
  <sheetViews>
    <sheetView showGridLines="0" showRowColHeaders="0" zoomScalePageLayoutView="0" workbookViewId="0" topLeftCell="A1">
      <selection activeCell="B8" sqref="B8"/>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21.57421875" style="49" customWidth="1"/>
    <col min="7" max="7" width="17.7109375" style="49" customWidth="1"/>
    <col min="8" max="8" width="11.00390625" style="54" hidden="1" customWidth="1"/>
    <col min="9" max="9" width="9.140625" style="49" hidden="1" customWidth="1"/>
    <col min="10" max="16384" width="9.140625" style="49" customWidth="1"/>
  </cols>
  <sheetData>
    <row r="2" spans="3:9" ht="15.75" thickBot="1">
      <c r="C2" s="47"/>
      <c r="D2" s="47"/>
      <c r="E2" s="48" t="s">
        <v>0</v>
      </c>
      <c r="F2" s="48" t="s">
        <v>34</v>
      </c>
      <c r="G2" s="133" t="s">
        <v>35</v>
      </c>
      <c r="H2" s="48" t="s">
        <v>10</v>
      </c>
      <c r="I2" s="48" t="s">
        <v>10</v>
      </c>
    </row>
    <row r="3" spans="2:9" ht="15.75" thickBot="1">
      <c r="B3" s="149" t="s">
        <v>177</v>
      </c>
      <c r="C3" s="50"/>
      <c r="D3" s="50"/>
      <c r="E3" s="53">
        <f>IF(Events!$E3="","",Events!$E3)</f>
      </c>
      <c r="F3" s="32"/>
      <c r="G3" s="134"/>
      <c r="H3" s="54">
        <f>IF(F3="","",VLOOKUP(F3,Index!$I$12:$J$14,2,FALSE))</f>
      </c>
      <c r="I3" s="54">
        <f>IF(G3="","",VLOOKUP(G3,Index!$I$41:$J$48,2,FALSE))</f>
      </c>
    </row>
    <row r="4" spans="2:14" ht="15.75" thickBot="1">
      <c r="B4" s="46" t="s">
        <v>6</v>
      </c>
      <c r="C4" s="51"/>
      <c r="D4" s="51"/>
      <c r="E4" s="55">
        <f>IF(Events!$E4="","",Events!$E4)</f>
      </c>
      <c r="F4" s="33"/>
      <c r="G4" s="135"/>
      <c r="H4" s="54">
        <f>IF(F4="","",VLOOKUP(F4,Index!$I$12:$J$14,2,FALSE))</f>
      </c>
      <c r="I4" s="54">
        <f>IF(G4="","",VLOOKUP(G4,Index!$I$41:$J$48,2,FALSE))</f>
      </c>
      <c r="J4" s="52"/>
      <c r="K4" s="52"/>
      <c r="L4" s="52"/>
      <c r="M4" s="52"/>
      <c r="N4" s="52"/>
    </row>
    <row r="5" spans="2:9" ht="15.75" thickBot="1">
      <c r="B5" s="149" t="s">
        <v>1</v>
      </c>
      <c r="C5" s="50"/>
      <c r="D5" s="50"/>
      <c r="E5" s="55">
        <f>IF(Events!$E5="","",Events!$E5)</f>
      </c>
      <c r="F5" s="33"/>
      <c r="G5" s="135"/>
      <c r="H5" s="54">
        <f>IF(F5="","",VLOOKUP(F5,Index!$I$12:$J$14,2,FALSE))</f>
      </c>
      <c r="I5" s="54">
        <f>IF(G5="","",VLOOKUP(G5,Index!$I$41:$J$48,2,FALSE))</f>
      </c>
    </row>
    <row r="6" spans="2:9" ht="15.75" thickBot="1">
      <c r="B6" s="149" t="s">
        <v>67</v>
      </c>
      <c r="C6" s="50"/>
      <c r="D6" s="50"/>
      <c r="E6" s="55">
        <f>IF(Events!$E6="","",Events!$E6)</f>
      </c>
      <c r="F6" s="33"/>
      <c r="G6" s="135"/>
      <c r="H6" s="54">
        <f>IF(F6="","",VLOOKUP(F6,Index!$I$12:$J$14,2,FALSE))</f>
      </c>
      <c r="I6" s="54">
        <f>IF(G6="","",VLOOKUP(G6,Index!$I$41:$J$48,2,FALSE))</f>
      </c>
    </row>
    <row r="7" spans="2:9" ht="15.75" thickBot="1">
      <c r="B7" s="159" t="s">
        <v>68</v>
      </c>
      <c r="C7" s="50"/>
      <c r="D7" s="50"/>
      <c r="E7" s="55">
        <f>IF(Events!$E7="","",Events!$E7)</f>
      </c>
      <c r="F7" s="33"/>
      <c r="G7" s="135"/>
      <c r="H7" s="54">
        <f>IF(F7="","",VLOOKUP(F7,Index!$I$12:$J$14,2,FALSE))</f>
      </c>
      <c r="I7" s="54">
        <f>IF(G7="","",VLOOKUP(G7,Index!$I$41:$J$48,2,FALSE))</f>
      </c>
    </row>
    <row r="8" spans="2:9" ht="15.75" thickBot="1">
      <c r="B8" s="149" t="s">
        <v>69</v>
      </c>
      <c r="C8" s="50"/>
      <c r="D8" s="50"/>
      <c r="E8" s="55">
        <f>IF(Events!$E8="","",Events!$E8)</f>
      </c>
      <c r="F8" s="33"/>
      <c r="G8" s="135"/>
      <c r="H8" s="54">
        <f>IF(F8="","",VLOOKUP(F8,Index!$I$12:$J$14,2,FALSE))</f>
      </c>
      <c r="I8" s="54">
        <f>IF(G8="","",VLOOKUP(G8,Index!$I$41:$J$48,2,FALSE))</f>
      </c>
    </row>
    <row r="9" spans="2:9" ht="15.75" thickBot="1">
      <c r="B9" s="149" t="s">
        <v>66</v>
      </c>
      <c r="E9" s="55">
        <f>IF(Events!$E9="","",Events!$E9)</f>
      </c>
      <c r="F9" s="33"/>
      <c r="G9" s="135"/>
      <c r="H9" s="54">
        <f>IF(F9="","",VLOOKUP(F9,Index!$I$12:$J$14,2,FALSE))</f>
      </c>
      <c r="I9" s="54">
        <f>IF(G9="","",VLOOKUP(G9,Index!$I$41:$J$48,2,FALSE))</f>
      </c>
    </row>
    <row r="10" spans="2:9" ht="15.75" thickBot="1">
      <c r="B10" s="149" t="s">
        <v>70</v>
      </c>
      <c r="E10" s="55">
        <f>IF(Events!$E10="","",Events!$E10)</f>
      </c>
      <c r="F10" s="33"/>
      <c r="G10" s="135"/>
      <c r="H10" s="54">
        <f>IF(F10="","",VLOOKUP(F10,Index!$I$12:$J$14,2,FALSE))</f>
      </c>
      <c r="I10" s="54">
        <f>IF(G10="","",VLOOKUP(G10,Index!$I$41:$J$48,2,FALSE))</f>
      </c>
    </row>
    <row r="11" spans="2:9" ht="15.75" thickBot="1">
      <c r="B11" s="161" t="s">
        <v>3</v>
      </c>
      <c r="E11" s="55">
        <f>IF(Events!$E11="","",Events!$E11)</f>
      </c>
      <c r="F11" s="33"/>
      <c r="G11" s="135"/>
      <c r="H11" s="54">
        <f>IF(F11="","",VLOOKUP(F11,Index!$I$12:$J$14,2,FALSE))</f>
      </c>
      <c r="I11" s="54">
        <f>IF(G11="","",VLOOKUP(G11,Index!$I$41:$J$48,2,FALSE))</f>
      </c>
    </row>
    <row r="12" spans="2:9" ht="15.75" thickBot="1">
      <c r="B12" s="149" t="s">
        <v>4</v>
      </c>
      <c r="E12" s="55">
        <f>IF(Events!$E12="","",Events!$E12)</f>
      </c>
      <c r="F12" s="33"/>
      <c r="G12" s="135"/>
      <c r="H12" s="54">
        <f>IF(F12="","",VLOOKUP(F12,Index!$I$12:$J$14,2,FALSE))</f>
      </c>
      <c r="I12" s="54">
        <f>IF(G12="","",VLOOKUP(G12,Index!$I$41:$J$48,2,FALSE))</f>
      </c>
    </row>
    <row r="13" spans="2:9" ht="15.75" thickBot="1">
      <c r="B13" s="149" t="s">
        <v>65</v>
      </c>
      <c r="E13" s="55">
        <f>IF(Events!$E13="","",Events!$E13)</f>
      </c>
      <c r="F13" s="33"/>
      <c r="G13" s="135"/>
      <c r="H13" s="54">
        <f>IF(F13="","",VLOOKUP(F13,Index!$I$12:$J$14,2,FALSE))</f>
      </c>
      <c r="I13" s="54">
        <f>IF(G13="","",VLOOKUP(G13,Index!$I$41:$J$48,2,FALSE))</f>
      </c>
    </row>
    <row r="14" spans="5:9" ht="15">
      <c r="E14" s="55">
        <f>IF(Events!$E14="","",Events!$E14)</f>
      </c>
      <c r="F14" s="33"/>
      <c r="G14" s="135"/>
      <c r="H14" s="54">
        <f>IF(F14="","",VLOOKUP(F14,Index!$I$12:$J$14,2,FALSE))</f>
      </c>
      <c r="I14" s="54">
        <f>IF(G14="","",VLOOKUP(G14,Index!$I$41:$J$48,2,FALSE))</f>
      </c>
    </row>
    <row r="15" spans="2:9" ht="15">
      <c r="B15" s="48" t="s">
        <v>68</v>
      </c>
      <c r="E15" s="55">
        <f>IF(Events!$E15="","",Events!$E15)</f>
      </c>
      <c r="F15" s="33"/>
      <c r="G15" s="135"/>
      <c r="H15" s="54">
        <f>IF(F15="","",VLOOKUP(F15,Index!$I$12:$J$14,2,FALSE))</f>
      </c>
      <c r="I15" s="54">
        <f>IF(G15="","",VLOOKUP(G15,Index!$I$41:$J$48,2,FALSE))</f>
      </c>
    </row>
    <row r="16" spans="2:9" ht="15">
      <c r="B16" s="180" t="s">
        <v>78</v>
      </c>
      <c r="E16" s="55">
        <f>IF(Events!$E16="","",Events!$E16)</f>
      </c>
      <c r="F16" s="33"/>
      <c r="G16" s="135"/>
      <c r="H16" s="54">
        <f>IF(F16="","",VLOOKUP(F16,Index!$I$12:$J$14,2,FALSE))</f>
      </c>
      <c r="I16" s="54">
        <f>IF(G16="","",VLOOKUP(G16,Index!$I$41:$J$48,2,FALSE))</f>
      </c>
    </row>
    <row r="17" spans="2:9" ht="15.75" thickBot="1">
      <c r="B17" s="179"/>
      <c r="E17" s="57">
        <f>IF(Events!$E17="","",Events!$E17)</f>
      </c>
      <c r="F17" s="34"/>
      <c r="G17" s="136"/>
      <c r="H17" s="54">
        <f>IF(F17="","",VLOOKUP(F17,Index!$I$12:$J$14,2,FALSE))</f>
      </c>
      <c r="I17" s="54">
        <f>IF(G17="","",VLOOKUP(G17,Index!$I$41:$J$48,2,FALSE))</f>
      </c>
    </row>
    <row r="18" ht="15">
      <c r="B18" s="179"/>
    </row>
    <row r="19" spans="2:5" ht="15" customHeight="1">
      <c r="B19" s="144" t="str">
        <f>Index!I12</f>
        <v>Long-term</v>
      </c>
      <c r="E19" s="183" t="s">
        <v>121</v>
      </c>
    </row>
    <row r="20" spans="2:5" ht="15">
      <c r="B20" s="182" t="str">
        <f>IF(ISBLANK(Index!G12),Index!E12,Index!G12)</f>
        <v>Weeks or months of advance warning</v>
      </c>
      <c r="E20" s="183"/>
    </row>
    <row r="21" spans="2:5" ht="15">
      <c r="B21" s="182"/>
      <c r="E21" s="183"/>
    </row>
    <row r="22" spans="2:5" ht="15">
      <c r="B22" s="144" t="str">
        <f>Index!I13</f>
        <v>Short-term</v>
      </c>
      <c r="E22" s="52" t="s">
        <v>77</v>
      </c>
    </row>
    <row r="23" spans="2:5" ht="15">
      <c r="B23" s="182" t="str">
        <f>IF(ISBLANK(Index!G13),Index!E13,Index!G13)</f>
        <v>Hours or days of advance warning</v>
      </c>
      <c r="E23" s="52" t="s">
        <v>76</v>
      </c>
    </row>
    <row r="24" spans="2:5" ht="15">
      <c r="B24" s="182"/>
      <c r="E24" s="52" t="s">
        <v>75</v>
      </c>
    </row>
    <row r="25" spans="2:5" ht="15">
      <c r="B25" s="144" t="str">
        <f>Index!I14</f>
        <v>Immediate</v>
      </c>
      <c r="E25" s="52" t="s">
        <v>74</v>
      </c>
    </row>
    <row r="26" spans="2:5" ht="15">
      <c r="B26" s="182" t="str">
        <f>IF(ISBLANK(Index!G14),Index!E14,Index!G14)</f>
        <v>No advance warning</v>
      </c>
      <c r="E26" s="52" t="s">
        <v>73</v>
      </c>
    </row>
    <row r="27" spans="2:5" ht="15.75" thickBot="1">
      <c r="B27" s="182"/>
      <c r="E27" s="52" t="s">
        <v>72</v>
      </c>
    </row>
    <row r="28" spans="2:5" ht="15.75" thickBot="1">
      <c r="B28" s="149" t="s">
        <v>113</v>
      </c>
      <c r="E28" s="52" t="s">
        <v>71</v>
      </c>
    </row>
    <row r="29" ht="15">
      <c r="E29" s="60" t="s">
        <v>25</v>
      </c>
    </row>
    <row r="36" ht="15">
      <c r="B36" s="52"/>
    </row>
    <row r="37" ht="15">
      <c r="B37" s="52"/>
    </row>
    <row r="38" ht="15">
      <c r="B38" s="52"/>
    </row>
    <row r="39" ht="15">
      <c r="B39" s="52"/>
    </row>
    <row r="40" ht="15">
      <c r="B40" s="52"/>
    </row>
    <row r="41" ht="15">
      <c r="B41" s="52"/>
    </row>
    <row r="42" ht="15">
      <c r="B42" s="52"/>
    </row>
    <row r="43" ht="15">
      <c r="B43" s="52"/>
    </row>
    <row r="44" ht="15">
      <c r="B44" s="52"/>
    </row>
    <row r="45" ht="15">
      <c r="B45" s="52"/>
    </row>
    <row r="46" ht="15">
      <c r="B46" s="52"/>
    </row>
    <row r="47" ht="15">
      <c r="B47" s="52"/>
    </row>
    <row r="48" ht="15">
      <c r="B48" s="52"/>
    </row>
    <row r="49" ht="15">
      <c r="B49" s="52"/>
    </row>
    <row r="50" ht="15">
      <c r="B50" s="52"/>
    </row>
  </sheetData>
  <sheetProtection password="CCDC" sheet="1" objects="1" scenarios="1"/>
  <mergeCells count="5">
    <mergeCell ref="B26:B27"/>
    <mergeCell ref="B16:B18"/>
    <mergeCell ref="E19:E21"/>
    <mergeCell ref="B23:B24"/>
    <mergeCell ref="B20:B21"/>
  </mergeCells>
  <dataValidations count="2">
    <dataValidation type="list" allowBlank="1" showInputMessage="1" showErrorMessage="1" sqref="G3:G17">
      <formula1>Controls</formula1>
    </dataValidation>
    <dataValidation type="list" allowBlank="1" showInputMessage="1" showErrorMessage="1" sqref="F3:F17">
      <formula1>Time</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28" location="Index!A1" display="Customize Scales"/>
    <hyperlink ref="B3" location="Intro!A1" display="Return to Introductio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B2:N55"/>
  <sheetViews>
    <sheetView showGridLines="0" showRowColHeaders="0" zoomScalePageLayoutView="0" workbookViewId="0" topLeftCell="A4">
      <selection activeCell="B9" sqref="B9"/>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21.57421875" style="49" customWidth="1"/>
    <col min="7" max="7" width="17.7109375" style="49" customWidth="1"/>
    <col min="8" max="8" width="11.00390625" style="54" hidden="1" customWidth="1"/>
    <col min="9" max="9" width="9.140625" style="49" hidden="1" customWidth="1"/>
    <col min="10" max="16384" width="9.140625" style="49" customWidth="1"/>
  </cols>
  <sheetData>
    <row r="2" spans="3:9" ht="15.75" thickBot="1">
      <c r="C2" s="47"/>
      <c r="D2" s="47"/>
      <c r="E2" s="48" t="s">
        <v>0</v>
      </c>
      <c r="F2" s="48" t="s">
        <v>26</v>
      </c>
      <c r="G2" s="133" t="s">
        <v>35</v>
      </c>
      <c r="H2" s="48" t="s">
        <v>10</v>
      </c>
      <c r="I2" s="48" t="s">
        <v>10</v>
      </c>
    </row>
    <row r="3" spans="2:9" ht="15.75" thickBot="1">
      <c r="B3" s="149" t="s">
        <v>177</v>
      </c>
      <c r="C3" s="50"/>
      <c r="D3" s="50"/>
      <c r="E3" s="53">
        <f>IF(Events!$E3="","",Events!$E3)</f>
      </c>
      <c r="F3" s="32"/>
      <c r="G3" s="134"/>
      <c r="H3" s="54">
        <f>IF(F3="","",VLOOKUP(F3,Index!$I$18:$J$22,2,FALSE))</f>
      </c>
      <c r="I3" s="54">
        <f>IF(G3="","",VLOOKUP(G3,Index!$I$41:$J$48,2,FALSE))</f>
      </c>
    </row>
    <row r="4" spans="2:14" ht="15.75" thickBot="1">
      <c r="B4" s="46" t="s">
        <v>6</v>
      </c>
      <c r="C4" s="51"/>
      <c r="D4" s="51"/>
      <c r="E4" s="55">
        <f>IF(Events!$E4="","",Events!$E4)</f>
      </c>
      <c r="F4" s="33"/>
      <c r="G4" s="135"/>
      <c r="H4" s="54">
        <f>IF(F4="","",VLOOKUP(F4,Index!$I$18:$J$22,2,FALSE))</f>
      </c>
      <c r="I4" s="54">
        <f>IF(G4="","",VLOOKUP(G4,Index!$I$41:$J$48,2,FALSE))</f>
      </c>
      <c r="J4" s="52"/>
      <c r="K4" s="52"/>
      <c r="L4" s="52"/>
      <c r="M4" s="52"/>
      <c r="N4" s="52"/>
    </row>
    <row r="5" spans="2:9" ht="15.75" thickBot="1">
      <c r="B5" s="149" t="s">
        <v>1</v>
      </c>
      <c r="C5" s="50"/>
      <c r="D5" s="50"/>
      <c r="E5" s="55">
        <f>IF(Events!$E5="","",Events!$E5)</f>
      </c>
      <c r="F5" s="33"/>
      <c r="G5" s="135"/>
      <c r="H5" s="54">
        <f>IF(F5="","",VLOOKUP(F5,Index!$I$18:$J$22,2,FALSE))</f>
      </c>
      <c r="I5" s="54">
        <f>IF(G5="","",VLOOKUP(G5,Index!$I$41:$J$48,2,FALSE))</f>
      </c>
    </row>
    <row r="6" spans="2:9" ht="15.75" thickBot="1">
      <c r="B6" s="149" t="s">
        <v>67</v>
      </c>
      <c r="C6" s="50"/>
      <c r="D6" s="50"/>
      <c r="E6" s="55">
        <f>IF(Events!$E6="","",Events!$E6)</f>
      </c>
      <c r="F6" s="33"/>
      <c r="G6" s="135"/>
      <c r="H6" s="54">
        <f>IF(F6="","",VLOOKUP(F6,Index!$I$18:$J$22,2,FALSE))</f>
      </c>
      <c r="I6" s="54">
        <f>IF(G6="","",VLOOKUP(G6,Index!$I$41:$J$48,2,FALSE))</f>
      </c>
    </row>
    <row r="7" spans="2:9" ht="15.75" thickBot="1">
      <c r="B7" s="149" t="s">
        <v>68</v>
      </c>
      <c r="C7" s="50"/>
      <c r="D7" s="50"/>
      <c r="E7" s="55">
        <f>IF(Events!$E7="","",Events!$E7)</f>
      </c>
      <c r="F7" s="33"/>
      <c r="G7" s="135"/>
      <c r="H7" s="54">
        <f>IF(F7="","",VLOOKUP(F7,Index!$I$18:$J$22,2,FALSE))</f>
      </c>
      <c r="I7" s="54">
        <f>IF(G7="","",VLOOKUP(G7,Index!$I$41:$J$48,2,FALSE))</f>
      </c>
    </row>
    <row r="8" spans="2:9" ht="15.75" thickBot="1">
      <c r="B8" s="159" t="s">
        <v>69</v>
      </c>
      <c r="C8" s="50"/>
      <c r="D8" s="50"/>
      <c r="E8" s="55">
        <f>IF(Events!$E8="","",Events!$E8)</f>
      </c>
      <c r="F8" s="33"/>
      <c r="G8" s="135"/>
      <c r="H8" s="54">
        <f>IF(F8="","",VLOOKUP(F8,Index!$I$18:$J$22,2,FALSE))</f>
      </c>
      <c r="I8" s="54">
        <f>IF(G8="","",VLOOKUP(G8,Index!$I$41:$J$48,2,FALSE))</f>
      </c>
    </row>
    <row r="9" spans="2:9" ht="15.75" thickBot="1">
      <c r="B9" s="149" t="s">
        <v>66</v>
      </c>
      <c r="E9" s="55">
        <f>IF(Events!$E9="","",Events!$E9)</f>
      </c>
      <c r="F9" s="33"/>
      <c r="G9" s="135"/>
      <c r="H9" s="54">
        <f>IF(F9="","",VLOOKUP(F9,Index!$I$18:$J$22,2,FALSE))</f>
      </c>
      <c r="I9" s="54">
        <f>IF(G9="","",VLOOKUP(G9,Index!$I$41:$J$48,2,FALSE))</f>
      </c>
    </row>
    <row r="10" spans="2:9" ht="15.75" thickBot="1">
      <c r="B10" s="149" t="s">
        <v>70</v>
      </c>
      <c r="E10" s="55">
        <f>IF(Events!$E10="","",Events!$E10)</f>
      </c>
      <c r="F10" s="33"/>
      <c r="G10" s="135"/>
      <c r="H10" s="54">
        <f>IF(F10="","",VLOOKUP(F10,Index!$I$18:$J$22,2,FALSE))</f>
      </c>
      <c r="I10" s="54">
        <f>IF(G10="","",VLOOKUP(G10,Index!$I$41:$J$48,2,FALSE))</f>
      </c>
    </row>
    <row r="11" spans="2:9" ht="15.75" thickBot="1">
      <c r="B11" s="161" t="s">
        <v>3</v>
      </c>
      <c r="E11" s="55">
        <f>IF(Events!$E11="","",Events!$E11)</f>
      </c>
      <c r="F11" s="33"/>
      <c r="G11" s="135"/>
      <c r="H11" s="54">
        <f>IF(F11="","",VLOOKUP(F11,Index!$I$18:$J$22,2,FALSE))</f>
      </c>
      <c r="I11" s="54">
        <f>IF(G11="","",VLOOKUP(G11,Index!$I$41:$J$48,2,FALSE))</f>
      </c>
    </row>
    <row r="12" spans="2:9" ht="15.75" thickBot="1">
      <c r="B12" s="149" t="s">
        <v>4</v>
      </c>
      <c r="E12" s="55">
        <f>IF(Events!$E12="","",Events!$E12)</f>
      </c>
      <c r="F12" s="33"/>
      <c r="G12" s="135"/>
      <c r="H12" s="54">
        <f>IF(F12="","",VLOOKUP(F12,Index!$I$18:$J$22,2,FALSE))</f>
      </c>
      <c r="I12" s="54">
        <f>IF(G12="","",VLOOKUP(G12,Index!$I$41:$J$48,2,FALSE))</f>
      </c>
    </row>
    <row r="13" spans="2:9" ht="15.75" thickBot="1">
      <c r="B13" s="149" t="s">
        <v>65</v>
      </c>
      <c r="E13" s="55">
        <f>IF(Events!$E13="","",Events!$E13)</f>
      </c>
      <c r="F13" s="33"/>
      <c r="G13" s="135"/>
      <c r="H13" s="54">
        <f>IF(F13="","",VLOOKUP(F13,Index!$I$18:$J$22,2,FALSE))</f>
      </c>
      <c r="I13" s="54">
        <f>IF(G13="","",VLOOKUP(G13,Index!$I$41:$J$48,2,FALSE))</f>
      </c>
    </row>
    <row r="14" spans="5:9" ht="15">
      <c r="E14" s="55">
        <f>IF(Events!$E14="","",Events!$E14)</f>
      </c>
      <c r="F14" s="33"/>
      <c r="G14" s="135"/>
      <c r="H14" s="54">
        <f>IF(F14="","",VLOOKUP(F14,Index!$I$18:$J$22,2,FALSE))</f>
      </c>
      <c r="I14" s="54">
        <f>IF(G14="","",VLOOKUP(G14,Index!$I$41:$J$48,2,FALSE))</f>
      </c>
    </row>
    <row r="15" spans="2:9" ht="15" customHeight="1">
      <c r="B15" s="48" t="s">
        <v>69</v>
      </c>
      <c r="E15" s="55">
        <f>IF(Events!$E15="","",Events!$E15)</f>
      </c>
      <c r="F15" s="33"/>
      <c r="G15" s="135"/>
      <c r="H15" s="54">
        <f>IF(F15="","",VLOOKUP(F15,Index!$I$18:$J$22,2,FALSE))</f>
      </c>
      <c r="I15" s="54">
        <f>IF(G15="","",VLOOKUP(G15,Index!$I$41:$J$48,2,FALSE))</f>
      </c>
    </row>
    <row r="16" spans="2:9" ht="15">
      <c r="B16" s="180" t="s">
        <v>79</v>
      </c>
      <c r="E16" s="55">
        <f>IF(Events!$E16="","",Events!$E16)</f>
      </c>
      <c r="F16" s="33"/>
      <c r="G16" s="135"/>
      <c r="H16" s="54">
        <f>IF(F16="","",VLOOKUP(F16,Index!$I$18:$J$22,2,FALSE))</f>
      </c>
      <c r="I16" s="54">
        <f>IF(G16="","",VLOOKUP(G16,Index!$I$41:$J$48,2,FALSE))</f>
      </c>
    </row>
    <row r="17" spans="2:9" ht="15.75" thickBot="1">
      <c r="B17" s="179"/>
      <c r="E17" s="57">
        <f>IF(Events!$E17="","",Events!$E17)</f>
      </c>
      <c r="F17" s="34"/>
      <c r="G17" s="136"/>
      <c r="H17" s="54">
        <f>IF(F17="","",VLOOKUP(F17,Index!$I$18:$J$22,2,FALSE))</f>
      </c>
      <c r="I17" s="54">
        <f>IF(G17="","",VLOOKUP(G17,Index!$I$41:$J$48,2,FALSE))</f>
      </c>
    </row>
    <row r="18" ht="15">
      <c r="B18" s="179"/>
    </row>
    <row r="19" spans="2:5" ht="15">
      <c r="B19" s="60" t="str">
        <f>Index!I18</f>
        <v>Operationally disabling</v>
      </c>
      <c r="E19" s="183" t="s">
        <v>122</v>
      </c>
    </row>
    <row r="20" spans="2:5" ht="15">
      <c r="B20" s="180" t="str">
        <f>IF(ISBLANK(Index!G18),Index!E18,Index!G18)</f>
        <v>Can result in insolvency or financial calamity</v>
      </c>
      <c r="E20" s="179"/>
    </row>
    <row r="21" spans="2:5" ht="15">
      <c r="B21" s="180"/>
      <c r="E21" s="179"/>
    </row>
    <row r="22" spans="2:5" ht="15">
      <c r="B22" s="60" t="str">
        <f>Index!I19</f>
        <v>Significant</v>
      </c>
      <c r="E22" s="52" t="s">
        <v>77</v>
      </c>
    </row>
    <row r="23" spans="2:5" ht="15">
      <c r="B23" s="180" t="str">
        <f>IF(ISBLANK(Index!G19),Index!E19,Index!G19)</f>
        <v>Up to $7,000,000</v>
      </c>
      <c r="E23" s="52" t="s">
        <v>76</v>
      </c>
    </row>
    <row r="24" spans="2:5" ht="15">
      <c r="B24" s="180"/>
      <c r="E24" s="52" t="s">
        <v>75</v>
      </c>
    </row>
    <row r="25" spans="2:5" ht="15">
      <c r="B25" s="60" t="str">
        <f>Index!I20</f>
        <v>Substantial</v>
      </c>
      <c r="E25" s="52" t="s">
        <v>74</v>
      </c>
    </row>
    <row r="26" spans="2:5" ht="15">
      <c r="B26" s="180" t="str">
        <f>IF(ISBLANK(Index!G20),Index!E20,Index!G20)</f>
        <v>Up to $3,000,000</v>
      </c>
      <c r="E26" s="52" t="s">
        <v>73</v>
      </c>
    </row>
    <row r="27" spans="2:5" ht="15">
      <c r="B27" s="180"/>
      <c r="E27" s="52" t="s">
        <v>72</v>
      </c>
    </row>
    <row r="28" spans="2:5" ht="15">
      <c r="B28" s="60" t="str">
        <f>Index!I21</f>
        <v>Large</v>
      </c>
      <c r="E28" s="52" t="s">
        <v>71</v>
      </c>
    </row>
    <row r="29" spans="2:5" ht="15">
      <c r="B29" s="180" t="str">
        <f>IF(ISBLANK(Index!G21),Index!E21,Index!G21)</f>
        <v>Up to $500,000</v>
      </c>
      <c r="E29" s="60" t="s">
        <v>25</v>
      </c>
    </row>
    <row r="30" ht="15">
      <c r="B30" s="180"/>
    </row>
    <row r="31" ht="15">
      <c r="B31" s="60" t="str">
        <f>Index!I22</f>
        <v>Small</v>
      </c>
    </row>
    <row r="32" ht="15">
      <c r="B32" s="180" t="str">
        <f>IF(ISBLANK(Index!G22),Index!E22,Index!G22)</f>
        <v>Up to $10,000</v>
      </c>
    </row>
    <row r="33" ht="15.75" thickBot="1">
      <c r="B33" s="180"/>
    </row>
    <row r="34" ht="15.75" thickBot="1">
      <c r="B34" s="149" t="s">
        <v>113</v>
      </c>
    </row>
    <row r="44" ht="15">
      <c r="B44" s="52"/>
    </row>
    <row r="45" ht="15">
      <c r="B45" s="52"/>
    </row>
    <row r="46" ht="15">
      <c r="B46" s="52"/>
    </row>
    <row r="47" ht="15">
      <c r="B47" s="52"/>
    </row>
    <row r="48" ht="15">
      <c r="B48" s="52"/>
    </row>
    <row r="49" ht="15">
      <c r="B49" s="52"/>
    </row>
    <row r="50" ht="15">
      <c r="B50" s="52"/>
    </row>
    <row r="51" ht="15">
      <c r="B51" s="52"/>
    </row>
    <row r="52" ht="15">
      <c r="B52" s="52"/>
    </row>
    <row r="53" ht="15">
      <c r="B53" s="52"/>
    </row>
    <row r="54" ht="15">
      <c r="B54" s="52"/>
    </row>
    <row r="55" ht="15">
      <c r="B55" s="52"/>
    </row>
  </sheetData>
  <sheetProtection password="CCDC" sheet="1" objects="1" scenarios="1"/>
  <mergeCells count="7">
    <mergeCell ref="B32:B33"/>
    <mergeCell ref="B20:B21"/>
    <mergeCell ref="B16:B18"/>
    <mergeCell ref="E19:E21"/>
    <mergeCell ref="B26:B27"/>
    <mergeCell ref="B23:B24"/>
    <mergeCell ref="B29:B30"/>
  </mergeCells>
  <dataValidations count="2">
    <dataValidation type="list" allowBlank="1" showInputMessage="1" showErrorMessage="1" sqref="G3:G17">
      <formula1>Controls</formula1>
    </dataValidation>
    <dataValidation type="list" allowBlank="1" showInputMessage="1" showErrorMessage="1" sqref="F3:F17">
      <formula1>Financial</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4" location="Index!A1" display="Customize Scales"/>
    <hyperlink ref="B3" location="Intro!A1" display="Return to Introductio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N52"/>
  <sheetViews>
    <sheetView showGridLines="0" showRowColHeaders="0" zoomScalePageLayoutView="0" workbookViewId="0" topLeftCell="A1">
      <selection activeCell="B10" sqref="B10"/>
    </sheetView>
  </sheetViews>
  <sheetFormatPr defaultColWidth="9.140625" defaultRowHeight="15"/>
  <cols>
    <col min="1" max="1" width="3.57421875" style="49" customWidth="1"/>
    <col min="2" max="2" width="37.140625" style="49" customWidth="1"/>
    <col min="3" max="3" width="4.28125" style="49" customWidth="1"/>
    <col min="4" max="4" width="2.7109375" style="49" customWidth="1"/>
    <col min="5" max="5" width="33.8515625" style="49" bestFit="1" customWidth="1"/>
    <col min="6" max="6" width="21.57421875" style="49" customWidth="1"/>
    <col min="7" max="7" width="17.7109375" style="49" customWidth="1"/>
    <col min="8" max="8" width="11.00390625" style="54" hidden="1" customWidth="1"/>
    <col min="9" max="9" width="9.140625" style="49" hidden="1" customWidth="1"/>
    <col min="10" max="16384" width="9.140625" style="49" customWidth="1"/>
  </cols>
  <sheetData>
    <row r="2" spans="3:9" ht="15.75" thickBot="1">
      <c r="C2" s="47"/>
      <c r="D2" s="47"/>
      <c r="E2" s="48" t="s">
        <v>0</v>
      </c>
      <c r="F2" s="48" t="s">
        <v>27</v>
      </c>
      <c r="G2" s="133" t="s">
        <v>35</v>
      </c>
      <c r="H2" s="48" t="s">
        <v>10</v>
      </c>
      <c r="I2" s="48" t="s">
        <v>10</v>
      </c>
    </row>
    <row r="3" spans="2:9" ht="15.75" thickBot="1">
      <c r="B3" s="149" t="s">
        <v>177</v>
      </c>
      <c r="C3" s="50"/>
      <c r="D3" s="50"/>
      <c r="E3" s="53">
        <f>IF(Events!$E3="","",Events!$E3)</f>
      </c>
      <c r="F3" s="32"/>
      <c r="G3" s="134"/>
      <c r="H3" s="54">
        <f>IF(F3="","",VLOOKUP(F3,Index!$I$26:$J$30,2,FALSE))</f>
      </c>
      <c r="I3" s="54">
        <f>IF(G3="","",VLOOKUP(G3,Index!$I$41:$J$48,2,FALSE))</f>
      </c>
    </row>
    <row r="4" spans="2:14" ht="15.75" thickBot="1">
      <c r="B4" s="46" t="s">
        <v>6</v>
      </c>
      <c r="C4" s="51"/>
      <c r="D4" s="51"/>
      <c r="E4" s="55">
        <f>IF(Events!$E4="","",Events!$E4)</f>
      </c>
      <c r="F4" s="33"/>
      <c r="G4" s="135"/>
      <c r="H4" s="54">
        <f>IF(F4="","",VLOOKUP(F4,Index!$I$26:$J$30,2,FALSE))</f>
      </c>
      <c r="I4" s="54">
        <f>IF(G4="","",VLOOKUP(G4,Index!$I$41:$J$48,2,FALSE))</f>
      </c>
      <c r="J4" s="52"/>
      <c r="K4" s="52"/>
      <c r="L4" s="52"/>
      <c r="M4" s="52"/>
      <c r="N4" s="52"/>
    </row>
    <row r="5" spans="2:9" ht="15.75" thickBot="1">
      <c r="B5" s="149" t="s">
        <v>1</v>
      </c>
      <c r="C5" s="50"/>
      <c r="D5" s="50"/>
      <c r="E5" s="55">
        <f>IF(Events!$E5="","",Events!$E5)</f>
      </c>
      <c r="F5" s="33"/>
      <c r="G5" s="135"/>
      <c r="H5" s="54">
        <f>IF(F5="","",VLOOKUP(F5,Index!$I$26:$J$30,2,FALSE))</f>
      </c>
      <c r="I5" s="54">
        <f>IF(G5="","",VLOOKUP(G5,Index!$I$41:$J$48,2,FALSE))</f>
      </c>
    </row>
    <row r="6" spans="2:9" ht="15.75" thickBot="1">
      <c r="B6" s="149" t="s">
        <v>67</v>
      </c>
      <c r="C6" s="50"/>
      <c r="D6" s="50"/>
      <c r="E6" s="55">
        <f>IF(Events!$E6="","",Events!$E6)</f>
      </c>
      <c r="F6" s="33"/>
      <c r="G6" s="135"/>
      <c r="H6" s="54">
        <f>IF(F6="","",VLOOKUP(F6,Index!$I$26:$J$30,2,FALSE))</f>
      </c>
      <c r="I6" s="54">
        <f>IF(G6="","",VLOOKUP(G6,Index!$I$41:$J$48,2,FALSE))</f>
      </c>
    </row>
    <row r="7" spans="2:9" ht="15.75" thickBot="1">
      <c r="B7" s="149" t="s">
        <v>68</v>
      </c>
      <c r="C7" s="50"/>
      <c r="D7" s="50"/>
      <c r="E7" s="55">
        <f>IF(Events!$E7="","",Events!$E7)</f>
      </c>
      <c r="F7" s="33"/>
      <c r="G7" s="135"/>
      <c r="H7" s="54">
        <f>IF(F7="","",VLOOKUP(F7,Index!$I$26:$J$30,2,FALSE))</f>
      </c>
      <c r="I7" s="54">
        <f>IF(G7="","",VLOOKUP(G7,Index!$I$41:$J$48,2,FALSE))</f>
      </c>
    </row>
    <row r="8" spans="2:9" ht="15.75" thickBot="1">
      <c r="B8" s="149" t="s">
        <v>69</v>
      </c>
      <c r="C8" s="50"/>
      <c r="D8" s="50"/>
      <c r="E8" s="55">
        <f>IF(Events!$E8="","",Events!$E8)</f>
      </c>
      <c r="F8" s="33"/>
      <c r="G8" s="135"/>
      <c r="H8" s="54">
        <f>IF(F8="","",VLOOKUP(F8,Index!$I$26:$J$30,2,FALSE))</f>
      </c>
      <c r="I8" s="54">
        <f>IF(G8="","",VLOOKUP(G8,Index!$I$41:$J$48,2,FALSE))</f>
      </c>
    </row>
    <row r="9" spans="2:9" ht="15.75" thickBot="1">
      <c r="B9" s="159" t="s">
        <v>66</v>
      </c>
      <c r="E9" s="55">
        <f>IF(Events!$E9="","",Events!$E9)</f>
      </c>
      <c r="F9" s="33"/>
      <c r="G9" s="135"/>
      <c r="H9" s="54">
        <f>IF(F9="","",VLOOKUP(F9,Index!$I$26:$J$30,2,FALSE))</f>
      </c>
      <c r="I9" s="54">
        <f>IF(G9="","",VLOOKUP(G9,Index!$I$41:$J$48,2,FALSE))</f>
      </c>
    </row>
    <row r="10" spans="2:9" ht="15.75" thickBot="1">
      <c r="B10" s="149" t="s">
        <v>70</v>
      </c>
      <c r="E10" s="55">
        <f>IF(Events!$E10="","",Events!$E10)</f>
      </c>
      <c r="F10" s="33"/>
      <c r="G10" s="135"/>
      <c r="H10" s="54">
        <f>IF(F10="","",VLOOKUP(F10,Index!$I$26:$J$30,2,FALSE))</f>
      </c>
      <c r="I10" s="54">
        <f>IF(G10="","",VLOOKUP(G10,Index!$I$41:$J$48,2,FALSE))</f>
      </c>
    </row>
    <row r="11" spans="2:9" ht="15.75" thickBot="1">
      <c r="B11" s="161" t="s">
        <v>3</v>
      </c>
      <c r="E11" s="55">
        <f>IF(Events!$E11="","",Events!$E11)</f>
      </c>
      <c r="F11" s="33"/>
      <c r="G11" s="135"/>
      <c r="H11" s="54">
        <f>IF(F11="","",VLOOKUP(F11,Index!$I$26:$J$30,2,FALSE))</f>
      </c>
      <c r="I11" s="54">
        <f>IF(G11="","",VLOOKUP(G11,Index!$I$41:$J$48,2,FALSE))</f>
      </c>
    </row>
    <row r="12" spans="2:9" ht="15.75" thickBot="1">
      <c r="B12" s="149" t="s">
        <v>4</v>
      </c>
      <c r="E12" s="55">
        <f>IF(Events!$E12="","",Events!$E12)</f>
      </c>
      <c r="F12" s="33"/>
      <c r="G12" s="135"/>
      <c r="H12" s="54">
        <f>IF(F12="","",VLOOKUP(F12,Index!$I$26:$J$30,2,FALSE))</f>
      </c>
      <c r="I12" s="54">
        <f>IF(G12="","",VLOOKUP(G12,Index!$I$41:$J$48,2,FALSE))</f>
      </c>
    </row>
    <row r="13" spans="2:9" ht="15.75" thickBot="1">
      <c r="B13" s="149" t="s">
        <v>65</v>
      </c>
      <c r="E13" s="55">
        <f>IF(Events!$E13="","",Events!$E13)</f>
      </c>
      <c r="F13" s="33"/>
      <c r="G13" s="135"/>
      <c r="H13" s="54">
        <f>IF(F13="","",VLOOKUP(F13,Index!$I$26:$J$30,2,FALSE))</f>
      </c>
      <c r="I13" s="54">
        <f>IF(G13="","",VLOOKUP(G13,Index!$I$41:$J$48,2,FALSE))</f>
      </c>
    </row>
    <row r="14" spans="5:9" ht="15" customHeight="1">
      <c r="E14" s="55">
        <f>IF(Events!$E14="","",Events!$E14)</f>
      </c>
      <c r="F14" s="33"/>
      <c r="G14" s="135"/>
      <c r="H14" s="54">
        <f>IF(F14="","",VLOOKUP(F14,Index!$I$26:$J$30,2,FALSE))</f>
      </c>
      <c r="I14" s="54">
        <f>IF(G14="","",VLOOKUP(G14,Index!$I$41:$J$48,2,FALSE))</f>
      </c>
    </row>
    <row r="15" spans="2:9" ht="15">
      <c r="B15" s="48" t="s">
        <v>66</v>
      </c>
      <c r="E15" s="55">
        <f>IF(Events!$E15="","",Events!$E15)</f>
      </c>
      <c r="F15" s="33"/>
      <c r="G15" s="135"/>
      <c r="H15" s="54">
        <f>IF(F15="","",VLOOKUP(F15,Index!$I$26:$J$30,2,FALSE))</f>
      </c>
      <c r="I15" s="54">
        <f>IF(G15="","",VLOOKUP(G15,Index!$I$41:$J$48,2,FALSE))</f>
      </c>
    </row>
    <row r="16" spans="2:9" ht="15">
      <c r="B16" s="180" t="s">
        <v>80</v>
      </c>
      <c r="E16" s="55">
        <f>IF(Events!$E16="","",Events!$E16)</f>
      </c>
      <c r="F16" s="33"/>
      <c r="G16" s="135"/>
      <c r="H16" s="54">
        <f>IF(F16="","",VLOOKUP(F16,Index!$I$26:$J$30,2,FALSE))</f>
      </c>
      <c r="I16" s="54">
        <f>IF(G16="","",VLOOKUP(G16,Index!$I$41:$J$48,2,FALSE))</f>
      </c>
    </row>
    <row r="17" spans="2:9" ht="15.75" thickBot="1">
      <c r="B17" s="179"/>
      <c r="E17" s="57">
        <f>IF(Events!$E17="","",Events!$E17)</f>
      </c>
      <c r="F17" s="34"/>
      <c r="G17" s="136"/>
      <c r="H17" s="54">
        <f>IF(F17="","",VLOOKUP(F17,Index!$I$26:$J$30,2,FALSE))</f>
      </c>
      <c r="I17" s="54">
        <f>IF(G17="","",VLOOKUP(G17,Index!$I$41:$J$48,2,FALSE))</f>
      </c>
    </row>
    <row r="18" ht="15">
      <c r="B18" s="179"/>
    </row>
    <row r="19" spans="2:5" ht="15">
      <c r="B19" s="60" t="str">
        <f>Index!I26</f>
        <v>Very serious</v>
      </c>
      <c r="E19" s="183" t="s">
        <v>123</v>
      </c>
    </row>
    <row r="20" spans="2:5" ht="15">
      <c r="B20" s="184" t="str">
        <f>IF(ISBLANK(Index!G26),Index!E26,Index!G26)</f>
        <v>Multiple serious injuries or deaths</v>
      </c>
      <c r="E20" s="179"/>
    </row>
    <row r="21" spans="2:5" ht="15">
      <c r="B21" s="184"/>
      <c r="E21" s="179"/>
    </row>
    <row r="22" spans="2:5" ht="15">
      <c r="B22" s="60" t="str">
        <f>Index!I27</f>
        <v>Serious</v>
      </c>
      <c r="E22" s="52" t="s">
        <v>77</v>
      </c>
    </row>
    <row r="23" spans="2:5" ht="15">
      <c r="B23" s="184" t="str">
        <f>IF(ISBLANK(Index!G27),Index!E27,Index!G27)</f>
        <v>Life-threatening injuries or illnesses requiring hospitalization</v>
      </c>
      <c r="E23" s="52" t="s">
        <v>76</v>
      </c>
    </row>
    <row r="24" spans="2:5" ht="15">
      <c r="B24" s="184"/>
      <c r="E24" s="52" t="s">
        <v>75</v>
      </c>
    </row>
    <row r="25" spans="2:5" ht="15">
      <c r="B25" s="60" t="str">
        <f>Index!I28</f>
        <v>Moderate</v>
      </c>
      <c r="E25" s="52" t="s">
        <v>74</v>
      </c>
    </row>
    <row r="26" spans="2:5" ht="15" customHeight="1">
      <c r="B26" s="184" t="str">
        <f>IF(ISBLANK(Index!G28),Index!E28,Index!G28)</f>
        <v>Non-life-threatening injuries requiring some medical attention</v>
      </c>
      <c r="E26" s="52" t="s">
        <v>73</v>
      </c>
    </row>
    <row r="27" spans="2:5" ht="15">
      <c r="B27" s="184"/>
      <c r="E27" s="52" t="s">
        <v>72</v>
      </c>
    </row>
    <row r="28" spans="2:5" ht="15">
      <c r="B28" s="60" t="str">
        <f>Index!I29</f>
        <v>Minimal</v>
      </c>
      <c r="E28" s="52" t="s">
        <v>71</v>
      </c>
    </row>
    <row r="29" spans="2:5" ht="15">
      <c r="B29" s="184" t="str">
        <f>IF(ISBLANK(Index!G29),Index!E29,Index!G29)</f>
        <v>First aid only</v>
      </c>
      <c r="E29" s="60" t="s">
        <v>25</v>
      </c>
    </row>
    <row r="30" ht="15">
      <c r="B30" s="184"/>
    </row>
    <row r="31" ht="15">
      <c r="B31" s="60" t="str">
        <f>Index!I30</f>
        <v>None</v>
      </c>
    </row>
    <row r="32" ht="15">
      <c r="B32" s="184">
        <f>IF(ISBLANK(Index!G30),Index!E30,Index!G30)</f>
      </c>
    </row>
    <row r="33" ht="15.75" thickBot="1">
      <c r="B33" s="184"/>
    </row>
    <row r="34" ht="15.75" thickBot="1">
      <c r="B34" s="149" t="s">
        <v>113</v>
      </c>
    </row>
    <row r="44" ht="15">
      <c r="B44" s="52"/>
    </row>
    <row r="45" ht="15">
      <c r="B45" s="52"/>
    </row>
    <row r="46" ht="15">
      <c r="B46" s="52"/>
    </row>
    <row r="47" ht="15">
      <c r="B47" s="52"/>
    </row>
    <row r="48" ht="15">
      <c r="B48" s="52"/>
    </row>
    <row r="49" ht="15">
      <c r="B49" s="52"/>
    </row>
    <row r="50" ht="15">
      <c r="B50" s="52"/>
    </row>
    <row r="51" ht="15">
      <c r="B51" s="52"/>
    </row>
    <row r="52" ht="15">
      <c r="B52" s="52"/>
    </row>
  </sheetData>
  <sheetProtection password="CCDC" sheet="1" objects="1" scenarios="1"/>
  <mergeCells count="7">
    <mergeCell ref="B32:B33"/>
    <mergeCell ref="B20:B21"/>
    <mergeCell ref="E19:E21"/>
    <mergeCell ref="B16:B18"/>
    <mergeCell ref="B29:B30"/>
    <mergeCell ref="B26:B27"/>
    <mergeCell ref="B23:B24"/>
  </mergeCells>
  <dataValidations count="2">
    <dataValidation type="list" allowBlank="1" showInputMessage="1" showErrorMessage="1" sqref="G3:G17">
      <formula1>Controls</formula1>
    </dataValidation>
    <dataValidation type="list" allowBlank="1" showInputMessage="1" showErrorMessage="1" sqref="F3:F17">
      <formula1>Injury</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4" location="Index!A1" display="Customize Scales"/>
    <hyperlink ref="B3" location="Intro!A1" display="Return to Introduction"/>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3"/>
  <dimension ref="B2:N49"/>
  <sheetViews>
    <sheetView showGridLines="0" showRowColHeaders="0" zoomScalePageLayoutView="0" workbookViewId="0" topLeftCell="A1">
      <selection activeCell="B12" sqref="B12"/>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21.57421875" style="49" customWidth="1"/>
    <col min="7" max="7" width="17.7109375" style="49" customWidth="1"/>
    <col min="8" max="8" width="11.00390625" style="54" hidden="1" customWidth="1"/>
    <col min="9" max="9" width="9.140625" style="49" hidden="1" customWidth="1"/>
    <col min="10" max="16384" width="9.140625" style="49" customWidth="1"/>
  </cols>
  <sheetData>
    <row r="2" spans="3:9" ht="15.75" thickBot="1">
      <c r="C2" s="47"/>
      <c r="D2" s="47"/>
      <c r="E2" s="48" t="s">
        <v>0</v>
      </c>
      <c r="F2" s="48" t="s">
        <v>28</v>
      </c>
      <c r="G2" s="133" t="s">
        <v>35</v>
      </c>
      <c r="H2" s="48" t="s">
        <v>10</v>
      </c>
      <c r="I2" s="48" t="s">
        <v>10</v>
      </c>
    </row>
    <row r="3" spans="2:9" ht="15.75" thickBot="1">
      <c r="B3" s="149" t="s">
        <v>177</v>
      </c>
      <c r="C3" s="50"/>
      <c r="D3" s="50"/>
      <c r="E3" s="53">
        <f>IF(Events!$E3="","",Events!$E3)</f>
      </c>
      <c r="F3" s="32"/>
      <c r="G3" s="134"/>
      <c r="H3" s="54">
        <f>IF(F3="","",VLOOKUP(F3,Index!$I$34:$J$37,2,FALSE))</f>
      </c>
      <c r="I3" s="54">
        <f>IF(G3="","",VLOOKUP(G3,Index!$I$41:$J$48,2,FALSE))</f>
      </c>
    </row>
    <row r="4" spans="2:14" ht="15.75" thickBot="1">
      <c r="B4" s="46" t="s">
        <v>6</v>
      </c>
      <c r="C4" s="51"/>
      <c r="D4" s="51"/>
      <c r="E4" s="55">
        <f>IF(Events!$E4="","",Events!$E4)</f>
      </c>
      <c r="F4" s="33"/>
      <c r="G4" s="135"/>
      <c r="H4" s="54">
        <f>IF(F4="","",VLOOKUP(F4,Index!$I$34:$J$37,2,FALSE))</f>
      </c>
      <c r="I4" s="54">
        <f>IF(G4="","",VLOOKUP(G4,Index!$I$41:$J$48,2,FALSE))</f>
      </c>
      <c r="J4" s="52"/>
      <c r="K4" s="52"/>
      <c r="L4" s="52"/>
      <c r="M4" s="52"/>
      <c r="N4" s="52"/>
    </row>
    <row r="5" spans="2:9" ht="15.75" thickBot="1">
      <c r="B5" s="149" t="s">
        <v>1</v>
      </c>
      <c r="C5" s="50"/>
      <c r="D5" s="50"/>
      <c r="E5" s="55">
        <f>IF(Events!$E5="","",Events!$E5)</f>
      </c>
      <c r="F5" s="33"/>
      <c r="G5" s="135"/>
      <c r="H5" s="54">
        <f>IF(F5="","",VLOOKUP(F5,Index!$I$34:$J$37,2,FALSE))</f>
      </c>
      <c r="I5" s="54">
        <f>IF(G5="","",VLOOKUP(G5,Index!$I$41:$J$48,2,FALSE))</f>
      </c>
    </row>
    <row r="6" spans="2:9" ht="15.75" thickBot="1">
      <c r="B6" s="149" t="s">
        <v>67</v>
      </c>
      <c r="C6" s="50"/>
      <c r="D6" s="50"/>
      <c r="E6" s="55">
        <f>IF(Events!$E6="","",Events!$E6)</f>
      </c>
      <c r="F6" s="33"/>
      <c r="G6" s="135"/>
      <c r="H6" s="54">
        <f>IF(F6="","",VLOOKUP(F6,Index!$I$34:$J$37,2,FALSE))</f>
      </c>
      <c r="I6" s="54">
        <f>IF(G6="","",VLOOKUP(G6,Index!$I$41:$J$48,2,FALSE))</f>
      </c>
    </row>
    <row r="7" spans="2:9" ht="15.75" thickBot="1">
      <c r="B7" s="149" t="s">
        <v>68</v>
      </c>
      <c r="C7" s="50"/>
      <c r="D7" s="50"/>
      <c r="E7" s="55">
        <f>IF(Events!$E7="","",Events!$E7)</f>
      </c>
      <c r="F7" s="33"/>
      <c r="G7" s="135"/>
      <c r="H7" s="54">
        <f>IF(F7="","",VLOOKUP(F7,Index!$I$34:$J$37,2,FALSE))</f>
      </c>
      <c r="I7" s="54">
        <f>IF(G7="","",VLOOKUP(G7,Index!$I$41:$J$48,2,FALSE))</f>
      </c>
    </row>
    <row r="8" spans="2:9" ht="15.75" thickBot="1">
      <c r="B8" s="149" t="s">
        <v>69</v>
      </c>
      <c r="C8" s="50"/>
      <c r="D8" s="50"/>
      <c r="E8" s="55">
        <f>IF(Events!$E8="","",Events!$E8)</f>
      </c>
      <c r="F8" s="33"/>
      <c r="G8" s="135"/>
      <c r="H8" s="54">
        <f>IF(F8="","",VLOOKUP(F8,Index!$I$34:$J$37,2,FALSE))</f>
      </c>
      <c r="I8" s="54">
        <f>IF(G8="","",VLOOKUP(G8,Index!$I$41:$J$48,2,FALSE))</f>
      </c>
    </row>
    <row r="9" spans="2:9" ht="15.75" thickBot="1">
      <c r="B9" s="149" t="s">
        <v>66</v>
      </c>
      <c r="E9" s="55">
        <f>IF(Events!$E9="","",Events!$E9)</f>
      </c>
      <c r="F9" s="33"/>
      <c r="G9" s="135"/>
      <c r="H9" s="54">
        <f>IF(F9="","",VLOOKUP(F9,Index!$I$34:$J$37,2,FALSE))</f>
      </c>
      <c r="I9" s="54">
        <f>IF(G9="","",VLOOKUP(G9,Index!$I$41:$J$48,2,FALSE))</f>
      </c>
    </row>
    <row r="10" spans="2:9" ht="15.75" thickBot="1">
      <c r="B10" s="159" t="s">
        <v>70</v>
      </c>
      <c r="E10" s="55">
        <f>IF(Events!$E10="","",Events!$E10)</f>
      </c>
      <c r="F10" s="33"/>
      <c r="G10" s="135"/>
      <c r="H10" s="54">
        <f>IF(F10="","",VLOOKUP(F10,Index!$I$34:$J$37,2,FALSE))</f>
      </c>
      <c r="I10" s="54">
        <f>IF(G10="","",VLOOKUP(G10,Index!$I$41:$J$48,2,FALSE))</f>
      </c>
    </row>
    <row r="11" spans="2:9" ht="15.75" thickBot="1">
      <c r="B11" s="161" t="s">
        <v>3</v>
      </c>
      <c r="E11" s="55">
        <f>IF(Events!$E11="","",Events!$E11)</f>
      </c>
      <c r="F11" s="33"/>
      <c r="G11" s="135"/>
      <c r="H11" s="54">
        <f>IF(F11="","",VLOOKUP(F11,Index!$I$34:$J$37,2,FALSE))</f>
      </c>
      <c r="I11" s="54">
        <f>IF(G11="","",VLOOKUP(G11,Index!$I$41:$J$48,2,FALSE))</f>
      </c>
    </row>
    <row r="12" spans="2:9" ht="15.75" thickBot="1">
      <c r="B12" s="149" t="s">
        <v>4</v>
      </c>
      <c r="E12" s="55">
        <f>IF(Events!$E12="","",Events!$E12)</f>
      </c>
      <c r="F12" s="33"/>
      <c r="G12" s="135"/>
      <c r="H12" s="54">
        <f>IF(F12="","",VLOOKUP(F12,Index!$I$34:$J$37,2,FALSE))</f>
      </c>
      <c r="I12" s="54">
        <f>IF(G12="","",VLOOKUP(G12,Index!$I$41:$J$48,2,FALSE))</f>
      </c>
    </row>
    <row r="13" spans="2:9" ht="15.75" thickBot="1">
      <c r="B13" s="149" t="s">
        <v>65</v>
      </c>
      <c r="E13" s="55">
        <f>IF(Events!$E13="","",Events!$E13)</f>
      </c>
      <c r="F13" s="33"/>
      <c r="G13" s="135"/>
      <c r="H13" s="54">
        <f>IF(F13="","",VLOOKUP(F13,Index!$I$34:$J$37,2,FALSE))</f>
      </c>
      <c r="I13" s="54">
        <f>IF(G13="","",VLOOKUP(G13,Index!$I$41:$J$48,2,FALSE))</f>
      </c>
    </row>
    <row r="14" spans="5:9" ht="15">
      <c r="E14" s="55">
        <f>IF(Events!$E14="","",Events!$E14)</f>
      </c>
      <c r="F14" s="33"/>
      <c r="G14" s="135"/>
      <c r="H14" s="54">
        <f>IF(F14="","",VLOOKUP(F14,Index!$I$34:$J$37,2,FALSE))</f>
      </c>
      <c r="I14" s="54">
        <f>IF(G14="","",VLOOKUP(G14,Index!$I$41:$J$48,2,FALSE))</f>
      </c>
    </row>
    <row r="15" spans="2:9" ht="15">
      <c r="B15" s="48" t="s">
        <v>70</v>
      </c>
      <c r="E15" s="55">
        <f>IF(Events!$E15="","",Events!$E15)</f>
      </c>
      <c r="F15" s="33"/>
      <c r="G15" s="135"/>
      <c r="H15" s="54">
        <f>IF(F15="","",VLOOKUP(F15,Index!$I$34:$J$37,2,FALSE))</f>
      </c>
      <c r="I15" s="54">
        <f>IF(G15="","",VLOOKUP(G15,Index!$I$41:$J$48,2,FALSE))</f>
      </c>
    </row>
    <row r="16" spans="2:9" ht="15">
      <c r="B16" s="180" t="s">
        <v>81</v>
      </c>
      <c r="E16" s="55">
        <f>IF(Events!$E16="","",Events!$E16)</f>
      </c>
      <c r="F16" s="33"/>
      <c r="G16" s="135"/>
      <c r="H16" s="54">
        <f>IF(F16="","",VLOOKUP(F16,Index!$I$34:$J$37,2,FALSE))</f>
      </c>
      <c r="I16" s="54">
        <f>IF(G16="","",VLOOKUP(G16,Index!$I$41:$J$48,2,FALSE))</f>
      </c>
    </row>
    <row r="17" spans="2:9" ht="15.75" thickBot="1">
      <c r="B17" s="179"/>
      <c r="E17" s="57">
        <f>IF(Events!$E17="","",Events!$E17)</f>
      </c>
      <c r="F17" s="34"/>
      <c r="G17" s="136"/>
      <c r="H17" s="54">
        <f>IF(F17="","",VLOOKUP(F17,Index!$I$34:$J$37,2,FALSE))</f>
      </c>
      <c r="I17" s="54">
        <f>IF(G17="","",VLOOKUP(G17,Index!$I$41:$J$48,2,FALSE))</f>
      </c>
    </row>
    <row r="18" ht="15">
      <c r="B18" s="179"/>
    </row>
    <row r="19" spans="2:5" ht="15">
      <c r="B19" s="60" t="str">
        <f>Index!I34</f>
        <v>Major</v>
      </c>
      <c r="E19" s="183" t="s">
        <v>124</v>
      </c>
    </row>
    <row r="20" spans="2:5" ht="15">
      <c r="B20" s="184" t="str">
        <f>IF(ISBLANK(Index!G34),Index!E34,Index!G34)</f>
        <v>National press coverage, major political impact and/or pressure</v>
      </c>
      <c r="E20" s="179"/>
    </row>
    <row r="21" spans="2:5" ht="15">
      <c r="B21" s="185"/>
      <c r="E21" s="179"/>
    </row>
    <row r="22" spans="2:5" ht="15">
      <c r="B22" s="60" t="str">
        <f>Index!I35</f>
        <v>Moderate</v>
      </c>
      <c r="E22" s="52" t="s">
        <v>77</v>
      </c>
    </row>
    <row r="23" spans="2:5" ht="15">
      <c r="B23" s="184" t="str">
        <f>IF(ISBLANK(Index!G35),Index!E35,Index!G35)</f>
        <v>State or local press coverage, temporary political pressure</v>
      </c>
      <c r="E23" s="52" t="s">
        <v>76</v>
      </c>
    </row>
    <row r="24" spans="2:5" ht="15">
      <c r="B24" s="185"/>
      <c r="E24" s="52" t="s">
        <v>75</v>
      </c>
    </row>
    <row r="25" spans="2:5" ht="15">
      <c r="B25" s="60" t="str">
        <f>Index!I36</f>
        <v>Minimal</v>
      </c>
      <c r="E25" s="52" t="s">
        <v>74</v>
      </c>
    </row>
    <row r="26" spans="2:5" ht="15">
      <c r="B26" s="184" t="str">
        <f>IF(ISBLANK(Index!G36),Index!E36,Index!G36)</f>
        <v>Isolated press coverage or political pressure</v>
      </c>
      <c r="E26" s="52" t="s">
        <v>73</v>
      </c>
    </row>
    <row r="27" spans="2:5" ht="15">
      <c r="B27" s="185"/>
      <c r="E27" s="52" t="s">
        <v>72</v>
      </c>
    </row>
    <row r="28" spans="2:5" ht="15">
      <c r="B28" s="60" t="str">
        <f>Index!I37</f>
        <v>None</v>
      </c>
      <c r="E28" s="52" t="s">
        <v>71</v>
      </c>
    </row>
    <row r="29" spans="2:5" ht="15">
      <c r="B29" s="184">
        <f>IF(ISBLANK(Index!G37),Index!E37,Index!G37)</f>
      </c>
      <c r="E29" s="60" t="s">
        <v>25</v>
      </c>
    </row>
    <row r="30" ht="15.75" thickBot="1">
      <c r="B30" s="185"/>
    </row>
    <row r="31" ht="15.75" thickBot="1">
      <c r="B31" s="149" t="s">
        <v>113</v>
      </c>
    </row>
    <row r="41" ht="15">
      <c r="B41" s="52"/>
    </row>
    <row r="42" ht="15">
      <c r="B42" s="52"/>
    </row>
    <row r="43" ht="15">
      <c r="B43" s="52"/>
    </row>
    <row r="44" ht="15">
      <c r="B44" s="52"/>
    </row>
    <row r="45" ht="15">
      <c r="B45" s="52"/>
    </row>
    <row r="46" ht="15">
      <c r="B46" s="52"/>
    </row>
    <row r="47" ht="15">
      <c r="B47" s="52"/>
    </row>
    <row r="48" ht="15">
      <c r="B48" s="52"/>
    </row>
    <row r="49" ht="15">
      <c r="B49" s="52"/>
    </row>
  </sheetData>
  <sheetProtection password="CCDC" sheet="1" objects="1" scenarios="1"/>
  <mergeCells count="6">
    <mergeCell ref="B29:B30"/>
    <mergeCell ref="B16:B18"/>
    <mergeCell ref="B23:B24"/>
    <mergeCell ref="E19:E21"/>
    <mergeCell ref="B20:B21"/>
    <mergeCell ref="B26:B27"/>
  </mergeCells>
  <dataValidations count="2">
    <dataValidation type="list" allowBlank="1" showInputMessage="1" showErrorMessage="1" sqref="G3:G17">
      <formula1>Controls</formula1>
    </dataValidation>
    <dataValidation type="list" allowBlank="1" showInputMessage="1" showErrorMessage="1" sqref="F3:F17">
      <formula1>Reputation</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1" location="Index!A1" display="Customize Scales"/>
    <hyperlink ref="B3" location="Intro!A1" display="Return to Introduction"/>
  </hyperlink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4"/>
  <dimension ref="B2:AH24"/>
  <sheetViews>
    <sheetView showGridLines="0" showRowColHeaders="0" zoomScalePageLayoutView="0" workbookViewId="0" topLeftCell="A1">
      <selection activeCell="B13" sqref="B13"/>
    </sheetView>
  </sheetViews>
  <sheetFormatPr defaultColWidth="9.140625" defaultRowHeight="15"/>
  <cols>
    <col min="1" max="1" width="3.57421875" style="49" customWidth="1"/>
    <col min="2" max="2" width="37.140625" style="49" bestFit="1" customWidth="1"/>
    <col min="3" max="3" width="4.28125" style="49" customWidth="1"/>
    <col min="4" max="4" width="2.7109375" style="49" customWidth="1"/>
    <col min="5" max="5" width="33.8515625" style="49" bestFit="1" customWidth="1"/>
    <col min="6" max="6" width="18.28125" style="49" hidden="1" customWidth="1"/>
    <col min="7" max="7" width="17.28125" style="49" bestFit="1" customWidth="1"/>
    <col min="8" max="8" width="17.28125" style="49" hidden="1" customWidth="1"/>
    <col min="9" max="9" width="17.28125" style="49" bestFit="1" customWidth="1"/>
    <col min="10" max="10" width="18.00390625" style="54" bestFit="1" customWidth="1"/>
    <col min="11" max="11" width="6.421875" style="54" hidden="1" customWidth="1"/>
    <col min="12" max="12" width="18.421875" style="54" bestFit="1" customWidth="1"/>
    <col min="13" max="14" width="9.140625" style="54" hidden="1" customWidth="1"/>
    <col min="15" max="15" width="11.28125" style="54" bestFit="1" customWidth="1"/>
    <col min="16" max="16" width="11.00390625" style="54" hidden="1" customWidth="1"/>
    <col min="17" max="17" width="18.421875" style="54" bestFit="1" customWidth="1"/>
    <col min="18" max="19" width="9.140625" style="54" hidden="1" customWidth="1"/>
    <col min="20" max="20" width="21.421875" style="54" bestFit="1" customWidth="1"/>
    <col min="21" max="21" width="11.00390625" style="54" hidden="1" customWidth="1"/>
    <col min="22" max="22" width="18.421875" style="54" bestFit="1" customWidth="1"/>
    <col min="23" max="24" width="9.140625" style="54" hidden="1" customWidth="1"/>
    <col min="25" max="25" width="14.00390625" style="54" bestFit="1" customWidth="1"/>
    <col min="26" max="26" width="11.00390625" style="54" hidden="1" customWidth="1"/>
    <col min="27" max="27" width="15.8515625" style="54" bestFit="1" customWidth="1"/>
    <col min="28" max="29" width="9.140625" style="54" hidden="1" customWidth="1"/>
    <col min="30" max="30" width="9.7109375" style="54" bestFit="1" customWidth="1"/>
    <col min="31" max="31" width="11.00390625" style="54" hidden="1" customWidth="1"/>
    <col min="32" max="32" width="15.8515625" style="54" bestFit="1" customWidth="1"/>
    <col min="33" max="34" width="9.140625" style="54" hidden="1" customWidth="1"/>
    <col min="35" max="16384" width="9.140625" style="49" customWidth="1"/>
  </cols>
  <sheetData>
    <row r="1" ht="15.75" thickBot="1"/>
    <row r="2" spans="3:34" ht="18.75" customHeight="1" thickBot="1">
      <c r="C2" s="47"/>
      <c r="D2" s="47"/>
      <c r="G2" s="186" t="s">
        <v>49</v>
      </c>
      <c r="H2" s="187"/>
      <c r="I2" s="188"/>
      <c r="J2" s="186" t="s">
        <v>86</v>
      </c>
      <c r="K2" s="187"/>
      <c r="L2" s="188"/>
      <c r="M2" s="48"/>
      <c r="N2" s="48"/>
      <c r="O2" s="186" t="s">
        <v>85</v>
      </c>
      <c r="P2" s="187"/>
      <c r="Q2" s="188"/>
      <c r="T2" s="186" t="s">
        <v>26</v>
      </c>
      <c r="U2" s="187"/>
      <c r="V2" s="188"/>
      <c r="Y2" s="186" t="s">
        <v>27</v>
      </c>
      <c r="Z2" s="187"/>
      <c r="AA2" s="188"/>
      <c r="AD2" s="186" t="s">
        <v>28</v>
      </c>
      <c r="AE2" s="187"/>
      <c r="AF2" s="188"/>
      <c r="AG2" s="48" t="s">
        <v>10</v>
      </c>
      <c r="AH2" s="48" t="s">
        <v>42</v>
      </c>
    </row>
    <row r="3" spans="2:34" ht="15.75" thickBot="1">
      <c r="B3" s="149" t="s">
        <v>177</v>
      </c>
      <c r="C3" s="50"/>
      <c r="D3" s="50"/>
      <c r="E3" s="48" t="s">
        <v>0</v>
      </c>
      <c r="F3" s="48" t="s">
        <v>37</v>
      </c>
      <c r="G3" s="61" t="s">
        <v>82</v>
      </c>
      <c r="H3" s="62" t="s">
        <v>10</v>
      </c>
      <c r="I3" s="63" t="s">
        <v>83</v>
      </c>
      <c r="J3" s="64" t="s">
        <v>84</v>
      </c>
      <c r="K3" s="65" t="s">
        <v>10</v>
      </c>
      <c r="L3" s="66" t="s">
        <v>35</v>
      </c>
      <c r="M3" s="48" t="s">
        <v>10</v>
      </c>
      <c r="N3" s="48" t="s">
        <v>38</v>
      </c>
      <c r="O3" s="64" t="s">
        <v>84</v>
      </c>
      <c r="P3" s="65" t="s">
        <v>10</v>
      </c>
      <c r="Q3" s="66" t="s">
        <v>35</v>
      </c>
      <c r="R3" s="48" t="s">
        <v>10</v>
      </c>
      <c r="S3" s="48" t="s">
        <v>39</v>
      </c>
      <c r="T3" s="64" t="s">
        <v>84</v>
      </c>
      <c r="U3" s="65" t="s">
        <v>10</v>
      </c>
      <c r="V3" s="66" t="s">
        <v>2</v>
      </c>
      <c r="W3" s="48" t="s">
        <v>10</v>
      </c>
      <c r="X3" s="48" t="s">
        <v>40</v>
      </c>
      <c r="Y3" s="64" t="s">
        <v>84</v>
      </c>
      <c r="Z3" s="65" t="s">
        <v>10</v>
      </c>
      <c r="AA3" s="66" t="s">
        <v>2</v>
      </c>
      <c r="AB3" s="48" t="s">
        <v>10</v>
      </c>
      <c r="AC3" s="48" t="s">
        <v>41</v>
      </c>
      <c r="AD3" s="64" t="s">
        <v>84</v>
      </c>
      <c r="AE3" s="65" t="s">
        <v>10</v>
      </c>
      <c r="AF3" s="66" t="s">
        <v>2</v>
      </c>
      <c r="AG3" s="67">
        <f>IF(Reputation!$I3="","",Reputation!$I3)</f>
      </c>
      <c r="AH3" s="68">
        <f aca="true" t="shared" si="0" ref="AH3:AH17">IF(AE4="","",(AE4-(AE4*AG3)))</f>
      </c>
    </row>
    <row r="4" spans="2:34" ht="15.75" thickBot="1">
      <c r="B4" s="46" t="s">
        <v>6</v>
      </c>
      <c r="C4" s="51"/>
      <c r="D4" s="51"/>
      <c r="E4" s="53">
        <f>IF(Events!$E3="","",Events!$E3)</f>
      </c>
      <c r="F4" s="69">
        <f>IF($E4="","",IF($K4="","Step 2 Incomplete",IF($P4="","Step 3 Incomplete",IF($U4="","Step 4 Incomplete",IF($Z4="","Step 5 Incomplete",IF($AE4="","Step 6 Incomplete",($K4+$P4)*(SUM($U4,$Z4,$AE4)/SUM(Index!$J$18,Index!$J$26,Index!$J$34))*5))))))</f>
      </c>
      <c r="G4" s="70">
        <f>IF($E4="","",IF($K4="","Step 2 Incomplete",IF($P4="","Step 3 Incomplete",IF($U4="","Step 4 Incomplete",IF($Z4="","Step 5 Incomplete",IF($AE4="","Step 6 Incomplete",F4/0.4))))))</f>
      </c>
      <c r="H4" s="56">
        <f>IF($E4="","",IF($E4="","",IF($N4="","Step 2 Incomplete",IF($S4="","Step 3 Incomplete",IF($X4="","Step 4 Incomplete",IF($AC4="","Step 5 Incomplete",IF($AH3="","Step 6 Incomplete",($N4+$S4)*(SUM($X4,$AC4,$AH3)/SUM(Index!$J$18,Index!$J$26,Index!$J$34))*5)))))))</f>
      </c>
      <c r="I4" s="71">
        <f aca="true" t="shared" si="1" ref="I4:I18">IF($E4="","",IF($N4="","Step 2 Incomplete",IF($S4="","Step 3 Incomplete",IF($X4="","Step 4 Incomplete",IF($AC4="","Step 5 Incomplete",IF($AH3="","Step 6 Incomplete",H4/0.4))))))</f>
      </c>
      <c r="J4" s="72">
        <f>IF(Likelihood!$F3="","",Likelihood!$F3)</f>
      </c>
      <c r="K4" s="73">
        <f>IF(Likelihood!$H3="","",Likelihood!$H3)</f>
      </c>
      <c r="L4" s="74">
        <f>IF(Likelihood!$G3="","",Likelihood!$G3)</f>
      </c>
      <c r="M4" s="75">
        <f>IF(Likelihood!$I3="","",Likelihood!$I3)</f>
      </c>
      <c r="N4" s="76">
        <f>IF(K4="","",(K4-(K4*M4)))</f>
      </c>
      <c r="O4" s="77">
        <f>IF(Time!$F3="","",Time!$F3)</f>
      </c>
      <c r="P4" s="78">
        <f>IF(Time!$H3="","",Time!$H3)</f>
      </c>
      <c r="Q4" s="79">
        <f>IF(Time!$G3="","",Time!$G3)</f>
      </c>
      <c r="R4" s="80">
        <f>IF(Time!$I3="","",Time!$I3)</f>
      </c>
      <c r="S4" s="81">
        <f>IF(P4="","",(P4-(P4*R4)))</f>
      </c>
      <c r="T4" s="82">
        <f>IF(Financial!$F3="","",Financial!$F3)</f>
      </c>
      <c r="U4" s="83">
        <f>IF(Financial!$H3="","",Financial!$H3)</f>
      </c>
      <c r="V4" s="84">
        <f>IF(Financial!$G3="","",Financial!$G3)</f>
      </c>
      <c r="W4" s="85">
        <f>IF(Financial!$I3="","",Financial!$I3)</f>
      </c>
      <c r="X4" s="86">
        <f>IF(U4="","",(U4-(U4*W4)))</f>
      </c>
      <c r="Y4" s="87">
        <f>IF(Injury!$F3="","",Injury!$F3)</f>
      </c>
      <c r="Z4" s="88">
        <f>IF(Injury!$H3="","",Injury!$H3)</f>
      </c>
      <c r="AA4" s="89">
        <f>IF(Injury!$G3="","",Injury!$G3)</f>
      </c>
      <c r="AB4" s="90">
        <f>IF(Injury!$I3="","",Injury!$I3)</f>
      </c>
      <c r="AC4" s="91">
        <f>IF(Z4="","",(Z4-(Z4*AB4)))</f>
      </c>
      <c r="AD4" s="92">
        <f>IF(Reputation!$F3="","",Reputation!$F3)</f>
      </c>
      <c r="AE4" s="93">
        <f>IF(Reputation!$H3="","",Reputation!$H3)</f>
      </c>
      <c r="AF4" s="94">
        <f>IF(Reputation!$G3="","",Reputation!$G3)</f>
      </c>
      <c r="AG4" s="95">
        <f>IF(Reputation!$I4="","",Reputation!$I4)</f>
      </c>
      <c r="AH4" s="68">
        <f t="shared" si="0"/>
      </c>
    </row>
    <row r="5" spans="2:34" ht="15.75" thickBot="1">
      <c r="B5" s="149" t="s">
        <v>1</v>
      </c>
      <c r="C5" s="50"/>
      <c r="D5" s="50"/>
      <c r="E5" s="55">
        <f>IF(Events!$E4="","",Events!$E4)</f>
      </c>
      <c r="F5" s="96">
        <f>IF($E5="","",IF($K5="","Step 2 Incomplete",IF($P5="","Step 3 Incomplete",IF($U5="","Step 4 Incomplete",IF($Z5="","Step 5 Incomplete",IF($AE5="","Step 6 Incomplete",($K5+$P5)*(SUM($U5,$Z5,$AE5)/SUM(Index!$J$18,Index!$J$26,Index!$J$34))*5))))))</f>
      </c>
      <c r="G5" s="70">
        <f aca="true" t="shared" si="2" ref="G5:G18">IF($E5="","",IF($K5="","Step 2 Incomplete",IF($P5="","Step 3 Incomplete",IF($U5="","Step 4 Incomplete",IF($Z5="","Step 5 Incomplete",IF($AE5="","Step 6 Incomplete",F5/0.4))))))</f>
      </c>
      <c r="H5" s="56">
        <f>IF($E5="","",IF($E5="","",IF($N5="","Step 2 Incomplete",IF($S5="","Step 3 Incomplete",IF($X5="","Step 4 Incomplete",IF($AC5="","Step 5 Incomplete",IF($AH4="","Step 6 Incomplete",($N5+$S5)*(SUM($X5,$AC5,$AH4)/SUM(Index!$J$18,Index!$J$26,Index!$J$34))*5)))))))</f>
      </c>
      <c r="I5" s="71">
        <f t="shared" si="1"/>
      </c>
      <c r="J5" s="72">
        <f>IF(Likelihood!$F4="","",Likelihood!$F4)</f>
      </c>
      <c r="K5" s="73">
        <f>IF(Likelihood!$H4="","",Likelihood!$H4)</f>
      </c>
      <c r="L5" s="74">
        <f>IF(Likelihood!$G4="","",Likelihood!$G4)</f>
      </c>
      <c r="M5" s="97">
        <f>IF(Likelihood!$I4="","",Likelihood!$I4)</f>
      </c>
      <c r="N5" s="98">
        <f aca="true" t="shared" si="3" ref="N5:N18">IF(K5="","",(K5-(K5*M5)))</f>
      </c>
      <c r="O5" s="77">
        <f>IF(Time!$F4="","",Time!$F4)</f>
      </c>
      <c r="P5" s="78">
        <f>IF(Time!$H4="","",Time!$H4)</f>
      </c>
      <c r="Q5" s="79">
        <f>IF(Time!$G4="","",Time!$G4)</f>
      </c>
      <c r="R5" s="99">
        <f>IF(Time!$I4="","",Time!$I4)</f>
      </c>
      <c r="S5" s="100">
        <f aca="true" t="shared" si="4" ref="S5:S18">IF(P5="","",(P5-(P5*R5)))</f>
      </c>
      <c r="T5" s="82">
        <f>IF(Financial!$F4="","",Financial!$F4)</f>
      </c>
      <c r="U5" s="83">
        <f>IF(Financial!$H4="","",Financial!$H4)</f>
      </c>
      <c r="V5" s="84">
        <f>IF(Financial!$G4="","",Financial!$G4)</f>
      </c>
      <c r="W5" s="101">
        <f>IF(Financial!$I4="","",Financial!$I4)</f>
      </c>
      <c r="X5" s="102">
        <f aca="true" t="shared" si="5" ref="X5:X18">IF(U5="","",(U5-(U5*W5)))</f>
      </c>
      <c r="Y5" s="87">
        <f>IF(Injury!$F4="","",Injury!$F4)</f>
      </c>
      <c r="Z5" s="88">
        <f>IF(Injury!$H4="","",Injury!$H4)</f>
      </c>
      <c r="AA5" s="89">
        <f>IF(Injury!$G4="","",Injury!$G4)</f>
      </c>
      <c r="AB5" s="103">
        <f>IF(Injury!$I4="","",Injury!$I4)</f>
      </c>
      <c r="AC5" s="104">
        <f aca="true" t="shared" si="6" ref="AC5:AC18">IF(Z5="","",(Z5-(Z5*AB5)))</f>
      </c>
      <c r="AD5" s="92">
        <f>IF(Reputation!$F4="","",Reputation!$F4)</f>
      </c>
      <c r="AE5" s="93">
        <f>IF(Reputation!$H4="","",Reputation!$H4)</f>
      </c>
      <c r="AF5" s="94">
        <f>IF(Reputation!$G4="","",Reputation!$G4)</f>
      </c>
      <c r="AG5" s="95">
        <f>IF(Reputation!$I5="","",Reputation!$I5)</f>
      </c>
      <c r="AH5" s="68">
        <f t="shared" si="0"/>
      </c>
    </row>
    <row r="6" spans="2:34" ht="15.75" thickBot="1">
      <c r="B6" s="149" t="s">
        <v>67</v>
      </c>
      <c r="C6" s="50"/>
      <c r="D6" s="50"/>
      <c r="E6" s="55">
        <f>IF(Events!$E5="","",Events!$E5)</f>
      </c>
      <c r="F6" s="96">
        <f>IF($E6="","",IF($K6="","Step 2 Incomplete",IF($P6="","Step 3 Incomplete",IF($U6="","Step 4 Incomplete",IF($Z6="","Step 5 Incomplete",IF($AE6="","Step 6 Incomplete",($K6+$P6)*(SUM($U6,$Z6,$AE6)/SUM(Index!$J$18,Index!$J$26,Index!$J$34))*5))))))</f>
      </c>
      <c r="G6" s="70">
        <f t="shared" si="2"/>
      </c>
      <c r="H6" s="56">
        <f>IF($E6="","",IF($E6="","",IF($N6="","Step 2 Incomplete",IF($S6="","Step 3 Incomplete",IF($X6="","Step 4 Incomplete",IF($AC6="","Step 5 Incomplete",IF($AH5="","Step 6 Incomplete",($N6+$S6)*(SUM($X6,$AC6,$AH5)/SUM(Index!$J$18,Index!$J$26,Index!$J$34))*5)))))))</f>
      </c>
      <c r="I6" s="71">
        <f t="shared" si="1"/>
      </c>
      <c r="J6" s="72">
        <f>IF(Likelihood!$F5="","",Likelihood!$F5)</f>
      </c>
      <c r="K6" s="73">
        <f>IF(Likelihood!$H5="","",Likelihood!$H5)</f>
      </c>
      <c r="L6" s="74">
        <f>IF(Likelihood!$G5="","",Likelihood!$G5)</f>
      </c>
      <c r="M6" s="97">
        <f>IF(Likelihood!$I5="","",Likelihood!$I5)</f>
      </c>
      <c r="N6" s="98">
        <f t="shared" si="3"/>
      </c>
      <c r="O6" s="77">
        <f>IF(Time!$F5="","",Time!$F5)</f>
      </c>
      <c r="P6" s="78">
        <f>IF(Time!$H5="","",Time!$H5)</f>
      </c>
      <c r="Q6" s="79">
        <f>IF(Time!$G5="","",Time!$G5)</f>
      </c>
      <c r="R6" s="99">
        <f>IF(Time!$I5="","",Time!$I5)</f>
      </c>
      <c r="S6" s="100">
        <f t="shared" si="4"/>
      </c>
      <c r="T6" s="82">
        <f>IF(Financial!$F5="","",Financial!$F5)</f>
      </c>
      <c r="U6" s="83">
        <f>IF(Financial!$H5="","",Financial!$H5)</f>
      </c>
      <c r="V6" s="84">
        <f>IF(Financial!$G5="","",Financial!$G5)</f>
      </c>
      <c r="W6" s="101">
        <f>IF(Financial!$I5="","",Financial!$I5)</f>
      </c>
      <c r="X6" s="102">
        <f t="shared" si="5"/>
      </c>
      <c r="Y6" s="87">
        <f>IF(Injury!$F5="","",Injury!$F5)</f>
      </c>
      <c r="Z6" s="88">
        <f>IF(Injury!$H5="","",Injury!$H5)</f>
      </c>
      <c r="AA6" s="89">
        <f>IF(Injury!$G5="","",Injury!$G5)</f>
      </c>
      <c r="AB6" s="103">
        <f>IF(Injury!$I5="","",Injury!$I5)</f>
      </c>
      <c r="AC6" s="104">
        <f t="shared" si="6"/>
      </c>
      <c r="AD6" s="92">
        <f>IF(Reputation!$F5="","",Reputation!$F5)</f>
      </c>
      <c r="AE6" s="93">
        <f>IF(Reputation!$H5="","",Reputation!$H5)</f>
      </c>
      <c r="AF6" s="94">
        <f>IF(Reputation!$G5="","",Reputation!$G5)</f>
      </c>
      <c r="AG6" s="95">
        <f>IF(Reputation!$I6="","",Reputation!$I6)</f>
      </c>
      <c r="AH6" s="68">
        <f t="shared" si="0"/>
      </c>
    </row>
    <row r="7" spans="2:34" ht="15.75" thickBot="1">
      <c r="B7" s="149" t="s">
        <v>68</v>
      </c>
      <c r="C7" s="50"/>
      <c r="D7" s="50"/>
      <c r="E7" s="55">
        <f>IF(Events!$E6="","",Events!$E6)</f>
      </c>
      <c r="F7" s="96">
        <f>IF($E7="","",IF($K7="","Step 2 Incomplete",IF($P7="","Step 3 Incomplete",IF($U7="","Step 4 Incomplete",IF($Z7="","Step 5 Incomplete",IF($AE7="","Step 6 Incomplete",($K7+$P7)*(SUM($U7,$Z7,$AE7)/SUM(Index!$J$18,Index!$J$26,Index!$J$34))*5))))))</f>
      </c>
      <c r="G7" s="70">
        <f t="shared" si="2"/>
      </c>
      <c r="H7" s="56">
        <f>IF($E7="","",IF($E7="","",IF($N7="","Step 2 Incomplete",IF($S7="","Step 3 Incomplete",IF($X7="","Step 4 Incomplete",IF($AC7="","Step 5 Incomplete",IF($AH6="","Step 6 Incomplete",($N7+$S7)*(SUM($X7,$AC7,$AH6)/SUM(Index!$J$18,Index!$J$26,Index!$J$34))*5)))))))</f>
      </c>
      <c r="I7" s="71">
        <f t="shared" si="1"/>
      </c>
      <c r="J7" s="72">
        <f>IF(Likelihood!$F6="","",Likelihood!$F6)</f>
      </c>
      <c r="K7" s="73">
        <f>IF(Likelihood!$H6="","",Likelihood!$H6)</f>
      </c>
      <c r="L7" s="74">
        <f>IF(Likelihood!$G6="","",Likelihood!$G6)</f>
      </c>
      <c r="M7" s="97">
        <f>IF(Likelihood!$I6="","",Likelihood!$I6)</f>
      </c>
      <c r="N7" s="98">
        <f t="shared" si="3"/>
      </c>
      <c r="O7" s="77">
        <f>IF(Time!$F6="","",Time!$F6)</f>
      </c>
      <c r="P7" s="78">
        <f>IF(Time!$H6="","",Time!$H6)</f>
      </c>
      <c r="Q7" s="79">
        <f>IF(Time!$G6="","",Time!$G6)</f>
      </c>
      <c r="R7" s="99">
        <f>IF(Time!$I6="","",Time!$I6)</f>
      </c>
      <c r="S7" s="100">
        <f t="shared" si="4"/>
      </c>
      <c r="T7" s="82">
        <f>IF(Financial!$F6="","",Financial!$F6)</f>
      </c>
      <c r="U7" s="83">
        <f>IF(Financial!$H6="","",Financial!$H6)</f>
      </c>
      <c r="V7" s="84">
        <f>IF(Financial!$G6="","",Financial!$G6)</f>
      </c>
      <c r="W7" s="101">
        <f>IF(Financial!$I6="","",Financial!$I6)</f>
      </c>
      <c r="X7" s="102">
        <f t="shared" si="5"/>
      </c>
      <c r="Y7" s="87">
        <f>IF(Injury!$F6="","",Injury!$F6)</f>
      </c>
      <c r="Z7" s="88">
        <f>IF(Injury!$H6="","",Injury!$H6)</f>
      </c>
      <c r="AA7" s="89">
        <f>IF(Injury!$G6="","",Injury!$G6)</f>
      </c>
      <c r="AB7" s="103">
        <f>IF(Injury!$I6="","",Injury!$I6)</f>
      </c>
      <c r="AC7" s="104">
        <f t="shared" si="6"/>
      </c>
      <c r="AD7" s="92">
        <f>IF(Reputation!$F6="","",Reputation!$F6)</f>
      </c>
      <c r="AE7" s="93">
        <f>IF(Reputation!$H6="","",Reputation!$H6)</f>
      </c>
      <c r="AF7" s="94">
        <f>IF(Reputation!$G6="","",Reputation!$G6)</f>
      </c>
      <c r="AG7" s="95">
        <f>IF(Reputation!$I7="","",Reputation!$I7)</f>
      </c>
      <c r="AH7" s="68">
        <f t="shared" si="0"/>
      </c>
    </row>
    <row r="8" spans="2:34" ht="15.75" thickBot="1">
      <c r="B8" s="149" t="s">
        <v>69</v>
      </c>
      <c r="C8" s="50"/>
      <c r="D8" s="50"/>
      <c r="E8" s="55">
        <f>IF(Events!$E7="","",Events!$E7)</f>
      </c>
      <c r="F8" s="96">
        <f>IF($E8="","",IF($K8="","Step 2 Incomplete",IF($P8="","Step 3 Incomplete",IF($U8="","Step 4 Incomplete",IF($Z8="","Step 5 Incomplete",IF($AE8="","Step 6 Incomplete",($K8+$P8)*(SUM($U8,$Z8,$AE8)/SUM(Index!$J$18,Index!$J$26,Index!$J$34))*5))))))</f>
      </c>
      <c r="G8" s="70">
        <f t="shared" si="2"/>
      </c>
      <c r="H8" s="56">
        <f>IF($E8="","",IF($E8="","",IF($N8="","Step 2 Incomplete",IF($S8="","Step 3 Incomplete",IF($X8="","Step 4 Incomplete",IF($AC8="","Step 5 Incomplete",IF($AH7="","Step 6 Incomplete",($N8+$S8)*(SUM($X8,$AC8,$AH7)/SUM(Index!$J$18,Index!$J$26,Index!$J$34))*5)))))))</f>
      </c>
      <c r="I8" s="71">
        <f t="shared" si="1"/>
      </c>
      <c r="J8" s="72">
        <f>IF(Likelihood!$F7="","",Likelihood!$F7)</f>
      </c>
      <c r="K8" s="73">
        <f>IF(Likelihood!$H7="","",Likelihood!$H7)</f>
      </c>
      <c r="L8" s="74">
        <f>IF(Likelihood!$G7="","",Likelihood!$G7)</f>
      </c>
      <c r="M8" s="97">
        <f>IF(Likelihood!$I7="","",Likelihood!$I7)</f>
      </c>
      <c r="N8" s="98">
        <f t="shared" si="3"/>
      </c>
      <c r="O8" s="77">
        <f>IF(Time!$F7="","",Time!$F7)</f>
      </c>
      <c r="P8" s="78">
        <f>IF(Time!$H7="","",Time!$H7)</f>
      </c>
      <c r="Q8" s="79">
        <f>IF(Time!$G7="","",Time!$G7)</f>
      </c>
      <c r="R8" s="99">
        <f>IF(Time!$I7="","",Time!$I7)</f>
      </c>
      <c r="S8" s="100">
        <f t="shared" si="4"/>
      </c>
      <c r="T8" s="82">
        <f>IF(Financial!$F7="","",Financial!$F7)</f>
      </c>
      <c r="U8" s="83">
        <f>IF(Financial!$H7="","",Financial!$H7)</f>
      </c>
      <c r="V8" s="84">
        <f>IF(Financial!$G7="","",Financial!$G7)</f>
      </c>
      <c r="W8" s="101">
        <f>IF(Financial!$I7="","",Financial!$I7)</f>
      </c>
      <c r="X8" s="102">
        <f t="shared" si="5"/>
      </c>
      <c r="Y8" s="87">
        <f>IF(Injury!$F7="","",Injury!$F7)</f>
      </c>
      <c r="Z8" s="88">
        <f>IF(Injury!$H7="","",Injury!$H7)</f>
      </c>
      <c r="AA8" s="89">
        <f>IF(Injury!$G7="","",Injury!$G7)</f>
      </c>
      <c r="AB8" s="103">
        <f>IF(Injury!$I7="","",Injury!$I7)</f>
      </c>
      <c r="AC8" s="104">
        <f t="shared" si="6"/>
      </c>
      <c r="AD8" s="92">
        <f>IF(Reputation!$F7="","",Reputation!$F7)</f>
      </c>
      <c r="AE8" s="93">
        <f>IF(Reputation!$H7="","",Reputation!$H7)</f>
      </c>
      <c r="AF8" s="94">
        <f>IF(Reputation!$G7="","",Reputation!$G7)</f>
      </c>
      <c r="AG8" s="95">
        <f>IF(Reputation!$I8="","",Reputation!$I8)</f>
      </c>
      <c r="AH8" s="68">
        <f t="shared" si="0"/>
      </c>
    </row>
    <row r="9" spans="2:34" ht="15.75" thickBot="1">
      <c r="B9" s="149" t="s">
        <v>66</v>
      </c>
      <c r="E9" s="55">
        <f>IF(Events!$E8="","",Events!$E8)</f>
      </c>
      <c r="F9" s="96">
        <f>IF($E9="","",IF($K9="","Step 2 Incomplete",IF($P9="","Step 3 Incomplete",IF($U9="","Step 4 Incomplete",IF($Z9="","Step 5 Incomplete",IF($AE9="","Step 6 Incomplete",($K9+$P9)*(SUM($U9,$Z9,$AE9)/SUM(Index!$J$18,Index!$J$26,Index!$J$34))*5))))))</f>
      </c>
      <c r="G9" s="70">
        <f t="shared" si="2"/>
      </c>
      <c r="H9" s="56">
        <f>IF($E9="","",IF($E9="","",IF($N9="","Step 2 Incomplete",IF($S9="","Step 3 Incomplete",IF($X9="","Step 4 Incomplete",IF($AC9="","Step 5 Incomplete",IF($AH8="","Step 6 Incomplete",($N9+$S9)*(SUM($X9,$AC9,$AH8)/SUM(Index!$J$18,Index!$J$26,Index!$J$34))*5)))))))</f>
      </c>
      <c r="I9" s="71">
        <f t="shared" si="1"/>
      </c>
      <c r="J9" s="72">
        <f>IF(Likelihood!$F8="","",Likelihood!$F8)</f>
      </c>
      <c r="K9" s="73">
        <f>IF(Likelihood!$H8="","",Likelihood!$H8)</f>
      </c>
      <c r="L9" s="74">
        <f>IF(Likelihood!$G8="","",Likelihood!$G8)</f>
      </c>
      <c r="M9" s="97">
        <f>IF(Likelihood!$I8="","",Likelihood!$I8)</f>
      </c>
      <c r="N9" s="98">
        <f t="shared" si="3"/>
      </c>
      <c r="O9" s="77">
        <f>IF(Time!$F8="","",Time!$F8)</f>
      </c>
      <c r="P9" s="78">
        <f>IF(Time!$H8="","",Time!$H8)</f>
      </c>
      <c r="Q9" s="79">
        <f>IF(Time!$G8="","",Time!$G8)</f>
      </c>
      <c r="R9" s="99">
        <f>IF(Time!$I8="","",Time!$I8)</f>
      </c>
      <c r="S9" s="100">
        <f t="shared" si="4"/>
      </c>
      <c r="T9" s="82">
        <f>IF(Financial!$F8="","",Financial!$F8)</f>
      </c>
      <c r="U9" s="83">
        <f>IF(Financial!$H8="","",Financial!$H8)</f>
      </c>
      <c r="V9" s="84">
        <f>IF(Financial!$G8="","",Financial!$G8)</f>
      </c>
      <c r="W9" s="101">
        <f>IF(Financial!$I8="","",Financial!$I8)</f>
      </c>
      <c r="X9" s="102">
        <f t="shared" si="5"/>
      </c>
      <c r="Y9" s="87">
        <f>IF(Injury!$F8="","",Injury!$F8)</f>
      </c>
      <c r="Z9" s="88">
        <f>IF(Injury!$H8="","",Injury!$H8)</f>
      </c>
      <c r="AA9" s="89">
        <f>IF(Injury!$G8="","",Injury!$G8)</f>
      </c>
      <c r="AB9" s="103">
        <f>IF(Injury!$I8="","",Injury!$I8)</f>
      </c>
      <c r="AC9" s="104">
        <f t="shared" si="6"/>
      </c>
      <c r="AD9" s="92">
        <f>IF(Reputation!$F8="","",Reputation!$F8)</f>
      </c>
      <c r="AE9" s="93">
        <f>IF(Reputation!$H8="","",Reputation!$H8)</f>
      </c>
      <c r="AF9" s="94">
        <f>IF(Reputation!$G8="","",Reputation!$G8)</f>
      </c>
      <c r="AG9" s="95">
        <f>IF(Reputation!$I9="","",Reputation!$I9)</f>
      </c>
      <c r="AH9" s="68">
        <f t="shared" si="0"/>
      </c>
    </row>
    <row r="10" spans="2:34" ht="15.75" thickBot="1">
      <c r="B10" s="149" t="s">
        <v>70</v>
      </c>
      <c r="E10" s="55">
        <f>IF(Events!$E9="","",Events!$E9)</f>
      </c>
      <c r="F10" s="96">
        <f>IF($E10="","",IF($K10="","Step 2 Incomplete",IF($P10="","Step 3 Incomplete",IF($U10="","Step 4 Incomplete",IF($Z10="","Step 5 Incomplete",IF($AE10="","Step 6 Incomplete",($K10+$P10)*(SUM($U10,$Z10,$AE10)/SUM(Index!$J$18,Index!$J$26,Index!$J$34))*5))))))</f>
      </c>
      <c r="G10" s="70">
        <f t="shared" si="2"/>
      </c>
      <c r="H10" s="56">
        <f>IF($E10="","",IF($E10="","",IF($N10="","Step 2 Incomplete",IF($S10="","Step 3 Incomplete",IF($X10="","Step 4 Incomplete",IF($AC10="","Step 5 Incomplete",IF($AH9="","Step 6 Incomplete",($N10+$S10)*(SUM($X10,$AC10,$AH9)/SUM(Index!$J$18,Index!$J$26,Index!$J$34))*5)))))))</f>
      </c>
      <c r="I10" s="71">
        <f t="shared" si="1"/>
      </c>
      <c r="J10" s="72">
        <f>IF(Likelihood!$F9="","",Likelihood!$F9)</f>
      </c>
      <c r="K10" s="73">
        <f>IF(Likelihood!$H9="","",Likelihood!$H9)</f>
      </c>
      <c r="L10" s="74">
        <f>IF(Likelihood!$G9="","",Likelihood!$G9)</f>
      </c>
      <c r="M10" s="97">
        <f>IF(Likelihood!$I9="","",Likelihood!$I9)</f>
      </c>
      <c r="N10" s="98">
        <f t="shared" si="3"/>
      </c>
      <c r="O10" s="77">
        <f>IF(Time!$F9="","",Time!$F9)</f>
      </c>
      <c r="P10" s="78">
        <f>IF(Time!$H9="","",Time!$H9)</f>
      </c>
      <c r="Q10" s="79">
        <f>IF(Time!$G9="","",Time!$G9)</f>
      </c>
      <c r="R10" s="99">
        <f>IF(Time!$I9="","",Time!$I9)</f>
      </c>
      <c r="S10" s="100">
        <f t="shared" si="4"/>
      </c>
      <c r="T10" s="82">
        <f>IF(Financial!$F9="","",Financial!$F9)</f>
      </c>
      <c r="U10" s="83">
        <f>IF(Financial!$H9="","",Financial!$H9)</f>
      </c>
      <c r="V10" s="84">
        <f>IF(Financial!$G9="","",Financial!$G9)</f>
      </c>
      <c r="W10" s="101">
        <f>IF(Financial!$I9="","",Financial!$I9)</f>
      </c>
      <c r="X10" s="102">
        <f t="shared" si="5"/>
      </c>
      <c r="Y10" s="87">
        <f>IF(Injury!$F9="","",Injury!$F9)</f>
      </c>
      <c r="Z10" s="88">
        <f>IF(Injury!$H9="","",Injury!$H9)</f>
      </c>
      <c r="AA10" s="89">
        <f>IF(Injury!$G9="","",Injury!$G9)</f>
      </c>
      <c r="AB10" s="103">
        <f>IF(Injury!$I9="","",Injury!$I9)</f>
      </c>
      <c r="AC10" s="104">
        <f t="shared" si="6"/>
      </c>
      <c r="AD10" s="92">
        <f>IF(Reputation!$F9="","",Reputation!$F9)</f>
      </c>
      <c r="AE10" s="93">
        <f>IF(Reputation!$H9="","",Reputation!$H9)</f>
      </c>
      <c r="AF10" s="94">
        <f>IF(Reputation!$G9="","",Reputation!$G9)</f>
      </c>
      <c r="AG10" s="95">
        <f>IF(Reputation!$I10="","",Reputation!$I10)</f>
      </c>
      <c r="AH10" s="68">
        <f t="shared" si="0"/>
      </c>
    </row>
    <row r="11" spans="2:34" ht="15.75" thickBot="1">
      <c r="B11" s="46" t="s">
        <v>3</v>
      </c>
      <c r="E11" s="55">
        <f>IF(Events!$E10="","",Events!$E10)</f>
      </c>
      <c r="F11" s="96">
        <f>IF($E11="","",IF($K11="","Step 2 Incomplete",IF($P11="","Step 3 Incomplete",IF($U11="","Step 4 Incomplete",IF($Z11="","Step 5 Incomplete",IF($AE11="","Step 6 Incomplete",($K11+$P11)*(SUM($U11,$Z11,$AE11)/SUM(Index!$J$18,Index!$J$26,Index!$J$34))*5))))))</f>
      </c>
      <c r="G11" s="70">
        <f t="shared" si="2"/>
      </c>
      <c r="H11" s="56">
        <f>IF($E11="","",IF($E11="","",IF($N11="","Step 2 Incomplete",IF($S11="","Step 3 Incomplete",IF($X11="","Step 4 Incomplete",IF($AC11="","Step 5 Incomplete",IF($AH10="","Step 6 Incomplete",($N11+$S11)*(SUM($X11,$AC11,$AH10)/SUM(Index!$J$18,Index!$J$26,Index!$J$34))*5)))))))</f>
      </c>
      <c r="I11" s="71">
        <f t="shared" si="1"/>
      </c>
      <c r="J11" s="72">
        <f>IF(Likelihood!$F10="","",Likelihood!$F10)</f>
      </c>
      <c r="K11" s="73">
        <f>IF(Likelihood!$H10="","",Likelihood!$H10)</f>
      </c>
      <c r="L11" s="74">
        <f>IF(Likelihood!$G10="","",Likelihood!$G10)</f>
      </c>
      <c r="M11" s="97">
        <f>IF(Likelihood!$I10="","",Likelihood!$I10)</f>
      </c>
      <c r="N11" s="98">
        <f t="shared" si="3"/>
      </c>
      <c r="O11" s="77">
        <f>IF(Time!$F10="","",Time!$F10)</f>
      </c>
      <c r="P11" s="78">
        <f>IF(Time!$H10="","",Time!$H10)</f>
      </c>
      <c r="Q11" s="79">
        <f>IF(Time!$G10="","",Time!$G10)</f>
      </c>
      <c r="R11" s="99">
        <f>IF(Time!$I10="","",Time!$I10)</f>
      </c>
      <c r="S11" s="100">
        <f t="shared" si="4"/>
      </c>
      <c r="T11" s="82">
        <f>IF(Financial!$F10="","",Financial!$F10)</f>
      </c>
      <c r="U11" s="83">
        <f>IF(Financial!$H10="","",Financial!$H10)</f>
      </c>
      <c r="V11" s="84">
        <f>IF(Financial!$G10="","",Financial!$G10)</f>
      </c>
      <c r="W11" s="101">
        <f>IF(Financial!$I10="","",Financial!$I10)</f>
      </c>
      <c r="X11" s="102">
        <f t="shared" si="5"/>
      </c>
      <c r="Y11" s="87">
        <f>IF(Injury!$F10="","",Injury!$F10)</f>
      </c>
      <c r="Z11" s="88">
        <f>IF(Injury!$H10="","",Injury!$H10)</f>
      </c>
      <c r="AA11" s="89">
        <f>IF(Injury!$G10="","",Injury!$G10)</f>
      </c>
      <c r="AB11" s="103">
        <f>IF(Injury!$I10="","",Injury!$I10)</f>
      </c>
      <c r="AC11" s="104">
        <f t="shared" si="6"/>
      </c>
      <c r="AD11" s="92">
        <f>IF(Reputation!$F10="","",Reputation!$F10)</f>
      </c>
      <c r="AE11" s="93">
        <f>IF(Reputation!$H10="","",Reputation!$H10)</f>
      </c>
      <c r="AF11" s="94">
        <f>IF(Reputation!$G10="","",Reputation!$G10)</f>
      </c>
      <c r="AG11" s="95">
        <f>IF(Reputation!$I11="","",Reputation!$I11)</f>
      </c>
      <c r="AH11" s="68">
        <f t="shared" si="0"/>
      </c>
    </row>
    <row r="12" spans="2:34" ht="15.75" thickBot="1">
      <c r="B12" s="159" t="s">
        <v>4</v>
      </c>
      <c r="E12" s="55">
        <f>IF(Events!$E11="","",Events!$E11)</f>
      </c>
      <c r="F12" s="96">
        <f>IF($E12="","",IF($K12="","Step 2 Incomplete",IF($P12="","Step 3 Incomplete",IF($U12="","Step 4 Incomplete",IF($Z12="","Step 5 Incomplete",IF($AE12="","Step 6 Incomplete",($K12+$P12)*(SUM($U12,$Z12,$AE12)/SUM(Index!$J$18,Index!$J$26,Index!$J$34))*5))))))</f>
      </c>
      <c r="G12" s="70">
        <f t="shared" si="2"/>
      </c>
      <c r="H12" s="56">
        <f>IF($E12="","",IF($E12="","",IF($N12="","Step 2 Incomplete",IF($S12="","Step 3 Incomplete",IF($X12="","Step 4 Incomplete",IF($AC12="","Step 5 Incomplete",IF($AH11="","Step 6 Incomplete",($N12+$S12)*(SUM($X12,$AC12,$AH11)/SUM(Index!$J$18,Index!$J$26,Index!$J$34))*5)))))))</f>
      </c>
      <c r="I12" s="71">
        <f t="shared" si="1"/>
      </c>
      <c r="J12" s="72">
        <f>IF(Likelihood!$F11="","",Likelihood!$F11)</f>
      </c>
      <c r="K12" s="73">
        <f>IF(Likelihood!$H11="","",Likelihood!$H11)</f>
      </c>
      <c r="L12" s="74">
        <f>IF(Likelihood!$G11="","",Likelihood!$G11)</f>
      </c>
      <c r="M12" s="97">
        <f>IF(Likelihood!$I11="","",Likelihood!$I11)</f>
      </c>
      <c r="N12" s="98">
        <f t="shared" si="3"/>
      </c>
      <c r="O12" s="77">
        <f>IF(Time!$F11="","",Time!$F11)</f>
      </c>
      <c r="P12" s="78">
        <f>IF(Time!$H11="","",Time!$H11)</f>
      </c>
      <c r="Q12" s="79">
        <f>IF(Time!$G11="","",Time!$G11)</f>
      </c>
      <c r="R12" s="99">
        <f>IF(Time!$I11="","",Time!$I11)</f>
      </c>
      <c r="S12" s="100">
        <f t="shared" si="4"/>
      </c>
      <c r="T12" s="82">
        <f>IF(Financial!$F11="","",Financial!$F11)</f>
      </c>
      <c r="U12" s="83">
        <f>IF(Financial!$H11="","",Financial!$H11)</f>
      </c>
      <c r="V12" s="84">
        <f>IF(Financial!$G11="","",Financial!$G11)</f>
      </c>
      <c r="W12" s="101">
        <f>IF(Financial!$I11="","",Financial!$I11)</f>
      </c>
      <c r="X12" s="102">
        <f t="shared" si="5"/>
      </c>
      <c r="Y12" s="87">
        <f>IF(Injury!$F11="","",Injury!$F11)</f>
      </c>
      <c r="Z12" s="88">
        <f>IF(Injury!$H11="","",Injury!$H11)</f>
      </c>
      <c r="AA12" s="89">
        <f>IF(Injury!$G11="","",Injury!$G11)</f>
      </c>
      <c r="AB12" s="103">
        <f>IF(Injury!$I11="","",Injury!$I11)</f>
      </c>
      <c r="AC12" s="104">
        <f t="shared" si="6"/>
      </c>
      <c r="AD12" s="92">
        <f>IF(Reputation!$F11="","",Reputation!$F11)</f>
      </c>
      <c r="AE12" s="93">
        <f>IF(Reputation!$H11="","",Reputation!$H11)</f>
      </c>
      <c r="AF12" s="94">
        <f>IF(Reputation!$G11="","",Reputation!$G11)</f>
      </c>
      <c r="AG12" s="95">
        <f>IF(Reputation!$I12="","",Reputation!$I12)</f>
      </c>
      <c r="AH12" s="68">
        <f t="shared" si="0"/>
      </c>
    </row>
    <row r="13" spans="2:34" ht="15.75" thickBot="1">
      <c r="B13" s="149" t="s">
        <v>65</v>
      </c>
      <c r="E13" s="55">
        <f>IF(Events!$E12="","",Events!$E12)</f>
      </c>
      <c r="F13" s="96">
        <f>IF($E13="","",IF($K13="","Step 2 Incomplete",IF($P13="","Step 3 Incomplete",IF($U13="","Step 4 Incomplete",IF($Z13="","Step 5 Incomplete",IF($AE13="","Step 6 Incomplete",($K13+$P13)*(SUM($U13,$Z13,$AE13)/SUM(Index!$J$18,Index!$J$26,Index!$J$34))*5))))))</f>
      </c>
      <c r="G13" s="70">
        <f t="shared" si="2"/>
      </c>
      <c r="H13" s="56">
        <f>IF($E13="","",IF($E13="","",IF($N13="","Step 2 Incomplete",IF($S13="","Step 3 Incomplete",IF($X13="","Step 4 Incomplete",IF($AC13="","Step 5 Incomplete",IF($AH12="","Step 6 Incomplete",($N13+$S13)*(SUM($X13,$AC13,$AH12)/SUM(Index!$J$18,Index!$J$26,Index!$J$34))*5)))))))</f>
      </c>
      <c r="I13" s="71">
        <f t="shared" si="1"/>
      </c>
      <c r="J13" s="72">
        <f>IF(Likelihood!$F12="","",Likelihood!$F12)</f>
      </c>
      <c r="K13" s="73">
        <f>IF(Likelihood!$H12="","",Likelihood!$H12)</f>
      </c>
      <c r="L13" s="74">
        <f>IF(Likelihood!$G12="","",Likelihood!$G12)</f>
      </c>
      <c r="M13" s="97">
        <f>IF(Likelihood!$I12="","",Likelihood!$I12)</f>
      </c>
      <c r="N13" s="98">
        <f t="shared" si="3"/>
      </c>
      <c r="O13" s="77">
        <f>IF(Time!$F12="","",Time!$F12)</f>
      </c>
      <c r="P13" s="78">
        <f>IF(Time!$H12="","",Time!$H12)</f>
      </c>
      <c r="Q13" s="79">
        <f>IF(Time!$G12="","",Time!$G12)</f>
      </c>
      <c r="R13" s="99">
        <f>IF(Time!$I12="","",Time!$I12)</f>
      </c>
      <c r="S13" s="100">
        <f t="shared" si="4"/>
      </c>
      <c r="T13" s="82">
        <f>IF(Financial!$F12="","",Financial!$F12)</f>
      </c>
      <c r="U13" s="83">
        <f>IF(Financial!$H12="","",Financial!$H12)</f>
      </c>
      <c r="V13" s="84">
        <f>IF(Financial!$G12="","",Financial!$G12)</f>
      </c>
      <c r="W13" s="101">
        <f>IF(Financial!$I12="","",Financial!$I12)</f>
      </c>
      <c r="X13" s="102">
        <f t="shared" si="5"/>
      </c>
      <c r="Y13" s="87">
        <f>IF(Injury!$F12="","",Injury!$F12)</f>
      </c>
      <c r="Z13" s="88">
        <f>IF(Injury!$H12="","",Injury!$H12)</f>
      </c>
      <c r="AA13" s="89">
        <f>IF(Injury!$G12="","",Injury!$G12)</f>
      </c>
      <c r="AB13" s="103">
        <f>IF(Injury!$I12="","",Injury!$I12)</f>
      </c>
      <c r="AC13" s="104">
        <f t="shared" si="6"/>
      </c>
      <c r="AD13" s="92">
        <f>IF(Reputation!$F12="","",Reputation!$F12)</f>
      </c>
      <c r="AE13" s="93">
        <f>IF(Reputation!$H12="","",Reputation!$H12)</f>
      </c>
      <c r="AF13" s="94">
        <f>IF(Reputation!$G12="","",Reputation!$G12)</f>
      </c>
      <c r="AG13" s="95">
        <f>IF(Reputation!$I13="","",Reputation!$I13)</f>
      </c>
      <c r="AH13" s="68">
        <f t="shared" si="0"/>
      </c>
    </row>
    <row r="14" spans="5:34" ht="15">
      <c r="E14" s="55">
        <f>IF(Events!$E13="","",Events!$E13)</f>
      </c>
      <c r="F14" s="96">
        <f>IF($E14="","",IF($K14="","Step 2 Incomplete",IF($P14="","Step 3 Incomplete",IF($U14="","Step 4 Incomplete",IF($Z14="","Step 5 Incomplete",IF($AE14="","Step 6 Incomplete",($K14+$P14)*(SUM($U14,$Z14,$AE14)/SUM(Index!$J$18,Index!$J$26,Index!$J$34))*5))))))</f>
      </c>
      <c r="G14" s="70">
        <f t="shared" si="2"/>
      </c>
      <c r="H14" s="56">
        <f>IF($E14="","",IF($E14="","",IF($N14="","Step 2 Incomplete",IF($S14="","Step 3 Incomplete",IF($X14="","Step 4 Incomplete",IF($AC14="","Step 5 Incomplete",IF($AH13="","Step 6 Incomplete",($N14+$S14)*(SUM($X14,$AC14,$AH13)/SUM(Index!$J$18,Index!$J$26,Index!$J$34))*5)))))))</f>
      </c>
      <c r="I14" s="71">
        <f t="shared" si="1"/>
      </c>
      <c r="J14" s="72">
        <f>IF(Likelihood!$F13="","",Likelihood!$F13)</f>
      </c>
      <c r="K14" s="73">
        <f>IF(Likelihood!$H13="","",Likelihood!$H13)</f>
      </c>
      <c r="L14" s="74">
        <f>IF(Likelihood!$G13="","",Likelihood!$G13)</f>
      </c>
      <c r="M14" s="97">
        <f>IF(Likelihood!$I13="","",Likelihood!$I13)</f>
      </c>
      <c r="N14" s="98">
        <f t="shared" si="3"/>
      </c>
      <c r="O14" s="77">
        <f>IF(Time!$F13="","",Time!$F13)</f>
      </c>
      <c r="P14" s="78">
        <f>IF(Time!$H13="","",Time!$H13)</f>
      </c>
      <c r="Q14" s="79">
        <f>IF(Time!$G13="","",Time!$G13)</f>
      </c>
      <c r="R14" s="99">
        <f>IF(Time!$I13="","",Time!$I13)</f>
      </c>
      <c r="S14" s="100">
        <f t="shared" si="4"/>
      </c>
      <c r="T14" s="82">
        <f>IF(Financial!$F13="","",Financial!$F13)</f>
      </c>
      <c r="U14" s="83">
        <f>IF(Financial!$H13="","",Financial!$H13)</f>
      </c>
      <c r="V14" s="84">
        <f>IF(Financial!$G13="","",Financial!$G13)</f>
      </c>
      <c r="W14" s="101">
        <f>IF(Financial!$I13="","",Financial!$I13)</f>
      </c>
      <c r="X14" s="102">
        <f t="shared" si="5"/>
      </c>
      <c r="Y14" s="87">
        <f>IF(Injury!$F13="","",Injury!$F13)</f>
      </c>
      <c r="Z14" s="88">
        <f>IF(Injury!$H13="","",Injury!$H13)</f>
      </c>
      <c r="AA14" s="89">
        <f>IF(Injury!$G13="","",Injury!$G13)</f>
      </c>
      <c r="AB14" s="103">
        <f>IF(Injury!$I13="","",Injury!$I13)</f>
      </c>
      <c r="AC14" s="104">
        <f t="shared" si="6"/>
      </c>
      <c r="AD14" s="92">
        <f>IF(Reputation!$F13="","",Reputation!$F13)</f>
      </c>
      <c r="AE14" s="93">
        <f>IF(Reputation!$H13="","",Reputation!$H13)</f>
      </c>
      <c r="AF14" s="94">
        <f>IF(Reputation!$G13="","",Reputation!$G13)</f>
      </c>
      <c r="AG14" s="95">
        <f>IF(Reputation!$I14="","",Reputation!$I14)</f>
      </c>
      <c r="AH14" s="68">
        <f t="shared" si="0"/>
      </c>
    </row>
    <row r="15" spans="2:34" ht="15">
      <c r="B15" s="48" t="s">
        <v>50</v>
      </c>
      <c r="E15" s="55">
        <f>IF(Events!$E14="","",Events!$E14)</f>
      </c>
      <c r="F15" s="96">
        <f>IF($E15="","",IF($K15="","Step 2 Incomplete",IF($P15="","Step 3 Incomplete",IF($U15="","Step 4 Incomplete",IF($Z15="","Step 5 Incomplete",IF($AE15="","Step 6 Incomplete",($K15+$P15)*(SUM($U15,$Z15,$AE15)/SUM(Index!$J$18,Index!$J$26,Index!$J$34))*5))))))</f>
      </c>
      <c r="G15" s="70">
        <f t="shared" si="2"/>
      </c>
      <c r="H15" s="56">
        <f>IF($E15="","",IF($E15="","",IF($N15="","Step 2 Incomplete",IF($S15="","Step 3 Incomplete",IF($X15="","Step 4 Incomplete",IF($AC15="","Step 5 Incomplete",IF($AH14="","Step 6 Incomplete",($N15+$S15)*(SUM($X15,$AC15,$AH14)/SUM(Index!$J$18,Index!$J$26,Index!$J$34))*5)))))))</f>
      </c>
      <c r="I15" s="71">
        <f t="shared" si="1"/>
      </c>
      <c r="J15" s="72">
        <f>IF(Likelihood!$F14="","",Likelihood!$F14)</f>
      </c>
      <c r="K15" s="73">
        <f>IF(Likelihood!$H14="","",Likelihood!$H14)</f>
      </c>
      <c r="L15" s="74">
        <f>IF(Likelihood!$G14="","",Likelihood!$G14)</f>
      </c>
      <c r="M15" s="97">
        <f>IF(Likelihood!$I14="","",Likelihood!$I14)</f>
      </c>
      <c r="N15" s="98">
        <f t="shared" si="3"/>
      </c>
      <c r="O15" s="77">
        <f>IF(Time!$F14="","",Time!$F14)</f>
      </c>
      <c r="P15" s="78">
        <f>IF(Time!$H14="","",Time!$H14)</f>
      </c>
      <c r="Q15" s="79">
        <f>IF(Time!$G14="","",Time!$G14)</f>
      </c>
      <c r="R15" s="99">
        <f>IF(Time!$I14="","",Time!$I14)</f>
      </c>
      <c r="S15" s="100">
        <f t="shared" si="4"/>
      </c>
      <c r="T15" s="82">
        <f>IF(Financial!$F14="","",Financial!$F14)</f>
      </c>
      <c r="U15" s="83">
        <f>IF(Financial!$H14="","",Financial!$H14)</f>
      </c>
      <c r="V15" s="84">
        <f>IF(Financial!$G14="","",Financial!$G14)</f>
      </c>
      <c r="W15" s="101">
        <f>IF(Financial!$I14="","",Financial!$I14)</f>
      </c>
      <c r="X15" s="102">
        <f t="shared" si="5"/>
      </c>
      <c r="Y15" s="87">
        <f>IF(Injury!$F14="","",Injury!$F14)</f>
      </c>
      <c r="Z15" s="88">
        <f>IF(Injury!$H14="","",Injury!$H14)</f>
      </c>
      <c r="AA15" s="89">
        <f>IF(Injury!$G14="","",Injury!$G14)</f>
      </c>
      <c r="AB15" s="103">
        <f>IF(Injury!$I14="","",Injury!$I14)</f>
      </c>
      <c r="AC15" s="104">
        <f t="shared" si="6"/>
      </c>
      <c r="AD15" s="92">
        <f>IF(Reputation!$F14="","",Reputation!$F14)</f>
      </c>
      <c r="AE15" s="93">
        <f>IF(Reputation!$H14="","",Reputation!$H14)</f>
      </c>
      <c r="AF15" s="94">
        <f>IF(Reputation!$G14="","",Reputation!$G14)</f>
      </c>
      <c r="AG15" s="95">
        <f>IF(Reputation!$I15="","",Reputation!$I15)</f>
      </c>
      <c r="AH15" s="68">
        <f t="shared" si="0"/>
      </c>
    </row>
    <row r="16" spans="2:34" ht="15">
      <c r="B16" s="180" t="s">
        <v>51</v>
      </c>
      <c r="E16" s="55">
        <f>IF(Events!$E15="","",Events!$E15)</f>
      </c>
      <c r="F16" s="96">
        <f>IF($E16="","",IF($K16="","Step 2 Incomplete",IF($P16="","Step 3 Incomplete",IF($U16="","Step 4 Incomplete",IF($Z16="","Step 5 Incomplete",IF($AE16="","Step 6 Incomplete",($K16+$P16)*(SUM($U16,$Z16,$AE16)/SUM(Index!$J$18,Index!$J$26,Index!$J$34))*5))))))</f>
      </c>
      <c r="G16" s="70">
        <f t="shared" si="2"/>
      </c>
      <c r="H16" s="56">
        <f>IF($E16="","",IF($E16="","",IF($N16="","Step 2 Incomplete",IF($S16="","Step 3 Incomplete",IF($X16="","Step 4 Incomplete",IF($AC16="","Step 5 Incomplete",IF($AH15="","Step 6 Incomplete",($N16+$S16)*(SUM($X16,$AC16,$AH15)/SUM(Index!$J$18,Index!$J$26,Index!$J$34))*5)))))))</f>
      </c>
      <c r="I16" s="71">
        <f t="shared" si="1"/>
      </c>
      <c r="J16" s="72">
        <f>IF(Likelihood!$F15="","",Likelihood!$F15)</f>
      </c>
      <c r="K16" s="73">
        <f>IF(Likelihood!$H15="","",Likelihood!$H15)</f>
      </c>
      <c r="L16" s="74">
        <f>IF(Likelihood!$G15="","",Likelihood!$G15)</f>
      </c>
      <c r="M16" s="97">
        <f>IF(Likelihood!$I15="","",Likelihood!$I15)</f>
      </c>
      <c r="N16" s="98">
        <f t="shared" si="3"/>
      </c>
      <c r="O16" s="77">
        <f>IF(Time!$F15="","",Time!$F15)</f>
      </c>
      <c r="P16" s="78">
        <f>IF(Time!$H15="","",Time!$H15)</f>
      </c>
      <c r="Q16" s="79">
        <f>IF(Time!$G15="","",Time!$G15)</f>
      </c>
      <c r="R16" s="99">
        <f>IF(Time!$I15="","",Time!$I15)</f>
      </c>
      <c r="S16" s="100">
        <f t="shared" si="4"/>
      </c>
      <c r="T16" s="82">
        <f>IF(Financial!$F15="","",Financial!$F15)</f>
      </c>
      <c r="U16" s="83">
        <f>IF(Financial!$H15="","",Financial!$H15)</f>
      </c>
      <c r="V16" s="84">
        <f>IF(Financial!$G15="","",Financial!$G15)</f>
      </c>
      <c r="W16" s="101">
        <f>IF(Financial!$I15="","",Financial!$I15)</f>
      </c>
      <c r="X16" s="102">
        <f t="shared" si="5"/>
      </c>
      <c r="Y16" s="87">
        <f>IF(Injury!$F15="","",Injury!$F15)</f>
      </c>
      <c r="Z16" s="88">
        <f>IF(Injury!$H15="","",Injury!$H15)</f>
      </c>
      <c r="AA16" s="89">
        <f>IF(Injury!$G15="","",Injury!$G15)</f>
      </c>
      <c r="AB16" s="103">
        <f>IF(Injury!$I15="","",Injury!$I15)</f>
      </c>
      <c r="AC16" s="104">
        <f t="shared" si="6"/>
      </c>
      <c r="AD16" s="92">
        <f>IF(Reputation!$F15="","",Reputation!$F15)</f>
      </c>
      <c r="AE16" s="93">
        <f>IF(Reputation!$H15="","",Reputation!$H15)</f>
      </c>
      <c r="AF16" s="94">
        <f>IF(Reputation!$G15="","",Reputation!$G15)</f>
      </c>
      <c r="AG16" s="95">
        <f>IF(Reputation!$I16="","",Reputation!$I16)</f>
      </c>
      <c r="AH16" s="68">
        <f t="shared" si="0"/>
      </c>
    </row>
    <row r="17" spans="2:34" ht="15.75" thickBot="1">
      <c r="B17" s="181"/>
      <c r="E17" s="55">
        <f>IF(Events!$E16="","",Events!$E16)</f>
      </c>
      <c r="F17" s="96">
        <f>IF($E17="","",IF($K17="","Step 2 Incomplete",IF($P17="","Step 3 Incomplete",IF($U17="","Step 4 Incomplete",IF($Z17="","Step 5 Incomplete",IF($AE17="","Step 6 Incomplete",($K17+$P17)*(SUM($U17,$Z17,$AE17)/SUM(Index!$J$18,Index!$J$26,Index!$J$34))*5))))))</f>
      </c>
      <c r="G17" s="70">
        <f t="shared" si="2"/>
      </c>
      <c r="H17" s="56">
        <f>IF($E17="","",IF($E17="","",IF($N17="","Step 2 Incomplete",IF($S17="","Step 3 Incomplete",IF($X17="","Step 4 Incomplete",IF($AC17="","Step 5 Incomplete",IF($AH16="","Step 6 Incomplete",($N17+$S17)*(SUM($X17,$AC17,$AH16)/SUM(Index!$J$18,Index!$J$26,Index!$J$34))*5)))))))</f>
      </c>
      <c r="I17" s="71">
        <f t="shared" si="1"/>
      </c>
      <c r="J17" s="72">
        <f>IF(Likelihood!$F16="","",Likelihood!$F16)</f>
      </c>
      <c r="K17" s="73">
        <f>IF(Likelihood!$H16="","",Likelihood!$H16)</f>
      </c>
      <c r="L17" s="74">
        <f>IF(Likelihood!$G16="","",Likelihood!$G16)</f>
      </c>
      <c r="M17" s="97">
        <f>IF(Likelihood!$I16="","",Likelihood!$I16)</f>
      </c>
      <c r="N17" s="98">
        <f t="shared" si="3"/>
      </c>
      <c r="O17" s="77">
        <f>IF(Time!$F16="","",Time!$F16)</f>
      </c>
      <c r="P17" s="78">
        <f>IF(Time!$H16="","",Time!$H16)</f>
      </c>
      <c r="Q17" s="79">
        <f>IF(Time!$G16="","",Time!$G16)</f>
      </c>
      <c r="R17" s="99">
        <f>IF(Time!$I16="","",Time!$I16)</f>
      </c>
      <c r="S17" s="100">
        <f t="shared" si="4"/>
      </c>
      <c r="T17" s="82">
        <f>IF(Financial!$F16="","",Financial!$F16)</f>
      </c>
      <c r="U17" s="83">
        <f>IF(Financial!$H16="","",Financial!$H16)</f>
      </c>
      <c r="V17" s="84">
        <f>IF(Financial!$G16="","",Financial!$G16)</f>
      </c>
      <c r="W17" s="101">
        <f>IF(Financial!$I16="","",Financial!$I16)</f>
      </c>
      <c r="X17" s="102">
        <f t="shared" si="5"/>
      </c>
      <c r="Y17" s="87">
        <f>IF(Injury!$F16="","",Injury!$F16)</f>
      </c>
      <c r="Z17" s="88">
        <f>IF(Injury!$H16="","",Injury!$H16)</f>
      </c>
      <c r="AA17" s="89">
        <f>IF(Injury!$G16="","",Injury!$G16)</f>
      </c>
      <c r="AB17" s="103">
        <f>IF(Injury!$I16="","",Injury!$I16)</f>
      </c>
      <c r="AC17" s="104">
        <f t="shared" si="6"/>
      </c>
      <c r="AD17" s="92">
        <f>IF(Reputation!$F16="","",Reputation!$F16)</f>
      </c>
      <c r="AE17" s="93">
        <f>IF(Reputation!$H16="","",Reputation!$H16)</f>
      </c>
      <c r="AF17" s="94">
        <f>IF(Reputation!$G16="","",Reputation!$G16)</f>
      </c>
      <c r="AG17" s="105">
        <f>IF(Reputation!$I17="","",Reputation!$I17)</f>
      </c>
      <c r="AH17" s="68">
        <f t="shared" si="0"/>
      </c>
    </row>
    <row r="18" spans="2:32" ht="15.75" thickBot="1">
      <c r="B18" s="181"/>
      <c r="E18" s="57">
        <f>IF(Events!$E17="","",Events!$E17)</f>
      </c>
      <c r="F18" s="106">
        <f>IF($E18="","",IF($K18="","Step 2 Incomplete",IF($P18="","Step 3 Incomplete",IF($U18="","Step 4 Incomplete",IF($Z18="","Step 5 Incomplete",IF($AE18="","Step 6 Incomplete",($K18+$P18)*(SUM($U18,$Z18,$AE18)/SUM(Index!$J$18,Index!$J$26,Index!$J$34))*5))))))</f>
      </c>
      <c r="G18" s="107">
        <f t="shared" si="2"/>
      </c>
      <c r="H18" s="58">
        <f>IF($E18="","",IF($E18="","",IF($N18="","Step 2 Incomplete",IF($S18="","Step 3 Incomplete",IF($X18="","Step 4 Incomplete",IF($AC18="","Step 5 Incomplete",IF($AH17="","Step 6 Incomplete",($N18+$S18)*(SUM($X18,$AC18,$AH17)/SUM(Index!$J$18,Index!$J$26,Index!$J$34))*5)))))))</f>
      </c>
      <c r="I18" s="108">
        <f t="shared" si="1"/>
      </c>
      <c r="J18" s="109">
        <f>IF(Likelihood!$F17="","",Likelihood!$F17)</f>
      </c>
      <c r="K18" s="110">
        <f>IF(Likelihood!$H17="","",Likelihood!$H17)</f>
      </c>
      <c r="L18" s="111">
        <f>IF(Likelihood!$G17="","",Likelihood!$G17)</f>
      </c>
      <c r="M18" s="112">
        <f>IF(Likelihood!$I17="","",Likelihood!$I17)</f>
      </c>
      <c r="N18" s="113">
        <f t="shared" si="3"/>
      </c>
      <c r="O18" s="114">
        <f>IF(Time!$F17="","",Time!$F17)</f>
      </c>
      <c r="P18" s="115">
        <f>IF(Time!$H17="","",Time!$H17)</f>
      </c>
      <c r="Q18" s="116">
        <f>IF(Time!$G17="","",Time!$G17)</f>
      </c>
      <c r="R18" s="117">
        <f>IF(Time!$I17="","",Time!$I17)</f>
      </c>
      <c r="S18" s="118">
        <f t="shared" si="4"/>
      </c>
      <c r="T18" s="119">
        <f>IF(Financial!$F17="","",Financial!$F17)</f>
      </c>
      <c r="U18" s="120">
        <f>IF(Financial!$H17="","",Financial!$H17)</f>
      </c>
      <c r="V18" s="121">
        <f>IF(Financial!$G17="","",Financial!$G17)</f>
      </c>
      <c r="W18" s="122">
        <f>IF(Financial!$I17="","",Financial!$I17)</f>
      </c>
      <c r="X18" s="123">
        <f t="shared" si="5"/>
      </c>
      <c r="Y18" s="124">
        <f>IF(Injury!$F17="","",Injury!$F17)</f>
      </c>
      <c r="Z18" s="125">
        <f>IF(Injury!$H17="","",Injury!$H17)</f>
      </c>
      <c r="AA18" s="126">
        <f>IF(Injury!$G17="","",Injury!$G17)</f>
      </c>
      <c r="AB18" s="127">
        <f>IF(Injury!$I17="","",Injury!$I17)</f>
      </c>
      <c r="AC18" s="128">
        <f t="shared" si="6"/>
      </c>
      <c r="AD18" s="129">
        <f>IF(Reputation!$F17="","",Reputation!$F17)</f>
      </c>
      <c r="AE18" s="130">
        <f>IF(Reputation!$H17="","",Reputation!$H17)</f>
      </c>
      <c r="AF18" s="131">
        <f>IF(Reputation!$G17="","",Reputation!$G17)</f>
      </c>
    </row>
    <row r="19" ht="15">
      <c r="B19" s="181"/>
    </row>
    <row r="20" ht="15">
      <c r="B20" s="181"/>
    </row>
    <row r="21" ht="15">
      <c r="B21" s="181"/>
    </row>
    <row r="22" ht="15">
      <c r="B22" s="181"/>
    </row>
    <row r="23" ht="15">
      <c r="B23" s="181"/>
    </row>
    <row r="24" ht="15">
      <c r="B24" s="181"/>
    </row>
  </sheetData>
  <sheetProtection password="CCDC" sheet="1" objects="1" scenarios="1"/>
  <mergeCells count="7">
    <mergeCell ref="Y2:AA2"/>
    <mergeCell ref="AD2:AF2"/>
    <mergeCell ref="B16:B24"/>
    <mergeCell ref="G2:I2"/>
    <mergeCell ref="J2:L2"/>
    <mergeCell ref="O2:Q2"/>
    <mergeCell ref="T2:V2"/>
  </mergeCell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B9" location="Injury!A1" display="Step 5: Evaluate Injury Severity"/>
    <hyperlink ref="B8" location="Financial!A1" display="Step 4: Evaluate Financial Severity"/>
    <hyperlink ref="B12" location="Summary!A1" display="Summary "/>
    <hyperlink ref="B13" location="Map!A1" display="Chart of Events"/>
    <hyperlink ref="B3" location="Intro!A1" display="Return to Introduction"/>
  </hyperlinks>
  <printOptions/>
  <pageMargins left="0.7" right="0.7" top="0.75" bottom="0.75" header="0.3" footer="0.3"/>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eet15"/>
  <dimension ref="B2:N25"/>
  <sheetViews>
    <sheetView showGridLines="0" showRowColHeaders="0" zoomScaleSheetLayoutView="100" zoomScalePageLayoutView="0" workbookViewId="0" topLeftCell="A1">
      <selection activeCell="B3" sqref="B3"/>
    </sheetView>
  </sheetViews>
  <sheetFormatPr defaultColWidth="9.140625" defaultRowHeight="15"/>
  <cols>
    <col min="1" max="1" width="3.57421875" style="3" customWidth="1"/>
    <col min="2" max="2" width="37.140625" style="3" bestFit="1" customWidth="1"/>
    <col min="3" max="3" width="4.28125" style="3" customWidth="1"/>
    <col min="4" max="4" width="2.7109375" style="3" customWidth="1"/>
    <col min="5" max="5" width="4.28125" style="3" customWidth="1"/>
    <col min="6" max="6" width="9.140625" style="3" customWidth="1"/>
    <col min="7" max="7" width="11.00390625" style="3" customWidth="1"/>
    <col min="8" max="16384" width="9.140625" style="3" customWidth="1"/>
  </cols>
  <sheetData>
    <row r="2" spans="3:8" ht="18.75" customHeight="1" thickBot="1">
      <c r="C2" s="2"/>
      <c r="D2" s="2"/>
      <c r="E2" s="8"/>
      <c r="F2" s="2"/>
      <c r="G2" s="2"/>
      <c r="H2" s="2"/>
    </row>
    <row r="3" spans="2:8" ht="15.75" customHeight="1" thickBot="1">
      <c r="B3" s="149" t="s">
        <v>177</v>
      </c>
      <c r="C3" s="4"/>
      <c r="D3" s="190" t="str">
        <f>B21</f>
        <v>(Time)</v>
      </c>
      <c r="E3" s="4"/>
      <c r="F3" s="4"/>
      <c r="G3" s="4"/>
      <c r="H3" s="4"/>
    </row>
    <row r="4" spans="2:14" ht="15.75" thickBot="1">
      <c r="B4" s="1" t="s">
        <v>6</v>
      </c>
      <c r="C4" s="5"/>
      <c r="D4" s="190"/>
      <c r="E4" s="4"/>
      <c r="F4" s="5"/>
      <c r="G4" s="5"/>
      <c r="H4" s="5"/>
      <c r="J4" s="6"/>
      <c r="K4" s="6"/>
      <c r="L4" s="6"/>
      <c r="M4" s="6"/>
      <c r="N4" s="6"/>
    </row>
    <row r="5" spans="2:8" ht="15.75" thickBot="1">
      <c r="B5" s="149" t="s">
        <v>1</v>
      </c>
      <c r="C5" s="4"/>
      <c r="D5" s="190"/>
      <c r="E5" s="4"/>
      <c r="F5" s="4"/>
      <c r="G5" s="4"/>
      <c r="H5" s="4"/>
    </row>
    <row r="6" spans="2:9" ht="15.75" thickBot="1">
      <c r="B6" s="149" t="s">
        <v>67</v>
      </c>
      <c r="C6" s="4"/>
      <c r="D6" s="190"/>
      <c r="E6" s="4"/>
      <c r="F6" s="4"/>
      <c r="G6" s="4"/>
      <c r="H6" s="4"/>
      <c r="I6" s="4"/>
    </row>
    <row r="7" spans="2:9" ht="15.75" customHeight="1" thickBot="1">
      <c r="B7" s="149" t="s">
        <v>68</v>
      </c>
      <c r="C7" s="4"/>
      <c r="D7" s="190"/>
      <c r="E7" s="4"/>
      <c r="F7" s="4"/>
      <c r="G7" s="4"/>
      <c r="H7" s="4"/>
      <c r="I7" s="4"/>
    </row>
    <row r="8" spans="2:9" ht="15.75" thickBot="1">
      <c r="B8" s="149" t="s">
        <v>69</v>
      </c>
      <c r="C8" s="4"/>
      <c r="D8" s="190"/>
      <c r="E8" s="4"/>
      <c r="F8" s="4"/>
      <c r="G8" s="4"/>
      <c r="H8" s="4"/>
      <c r="I8" s="4"/>
    </row>
    <row r="9" spans="2:5" ht="15.75" thickBot="1">
      <c r="B9" s="149" t="s">
        <v>66</v>
      </c>
      <c r="D9" s="190"/>
      <c r="E9" s="4"/>
    </row>
    <row r="10" spans="2:5" ht="15.75" thickBot="1">
      <c r="B10" s="149" t="s">
        <v>70</v>
      </c>
      <c r="D10" s="190"/>
      <c r="E10" s="4"/>
    </row>
    <row r="11" spans="2:5" ht="15.75" thickBot="1">
      <c r="B11" s="158" t="s">
        <v>3</v>
      </c>
      <c r="D11" s="190"/>
      <c r="E11" s="4"/>
    </row>
    <row r="12" spans="2:5" ht="15.75" thickBot="1">
      <c r="B12" s="149" t="s">
        <v>4</v>
      </c>
      <c r="D12" s="190"/>
      <c r="E12" s="4"/>
    </row>
    <row r="13" spans="2:5" ht="15.75" thickBot="1">
      <c r="B13" s="159" t="s">
        <v>65</v>
      </c>
      <c r="D13" s="190"/>
      <c r="E13" s="4"/>
    </row>
    <row r="14" spans="4:5" ht="15">
      <c r="D14" s="190"/>
      <c r="E14" s="4"/>
    </row>
    <row r="15" spans="2:5" ht="15">
      <c r="B15" s="8" t="s">
        <v>5</v>
      </c>
      <c r="D15" s="190"/>
      <c r="E15" s="4"/>
    </row>
    <row r="16" spans="2:5" ht="15">
      <c r="B16" s="189" t="s">
        <v>60</v>
      </c>
      <c r="D16" s="190"/>
      <c r="E16" s="4"/>
    </row>
    <row r="17" spans="2:5" ht="15">
      <c r="B17" s="189"/>
      <c r="D17" s="190"/>
      <c r="E17" s="4"/>
    </row>
    <row r="18" spans="2:4" ht="15">
      <c r="B18" s="179"/>
      <c r="D18" s="190"/>
    </row>
    <row r="19" spans="2:4" ht="15">
      <c r="B19" s="179"/>
      <c r="D19" s="190"/>
    </row>
    <row r="20" spans="2:4" ht="15">
      <c r="B20" s="16" t="s">
        <v>43</v>
      </c>
      <c r="D20" s="190"/>
    </row>
    <row r="21" ht="15">
      <c r="B21" s="132" t="s">
        <v>53</v>
      </c>
    </row>
    <row r="22" spans="2:14" ht="15">
      <c r="B22" s="16" t="s">
        <v>44</v>
      </c>
      <c r="F22" s="191" t="str">
        <f>B23</f>
        <v>(Likelihood)</v>
      </c>
      <c r="G22" s="191"/>
      <c r="H22" s="191"/>
      <c r="I22" s="191"/>
      <c r="J22" s="191"/>
      <c r="K22" s="191"/>
      <c r="L22" s="191"/>
      <c r="M22" s="191"/>
      <c r="N22" s="191"/>
    </row>
    <row r="23" spans="2:8" ht="15">
      <c r="B23" s="132" t="s">
        <v>52</v>
      </c>
      <c r="F23" s="3" t="s">
        <v>64</v>
      </c>
      <c r="H23" s="3" t="str">
        <f>B25</f>
        <v>(Financial Severity)</v>
      </c>
    </row>
    <row r="24" ht="15">
      <c r="B24" s="16" t="s">
        <v>45</v>
      </c>
    </row>
    <row r="25" ht="15">
      <c r="B25" s="132" t="s">
        <v>55</v>
      </c>
    </row>
  </sheetData>
  <sheetProtection password="CCDC" sheet="1" objects="1" scenarios="1"/>
  <mergeCells count="3">
    <mergeCell ref="B16:B19"/>
    <mergeCell ref="D3:D20"/>
    <mergeCell ref="F22:N22"/>
  </mergeCells>
  <dataValidations count="1">
    <dataValidation type="list" allowBlank="1" showInputMessage="1" showErrorMessage="1" sqref="B21 B23 B25">
      <formula1>Axes</formula1>
    </dataValidation>
  </dataValidations>
  <hyperlinks>
    <hyperlink ref="B5" location="Events!A1" display="Step 1: Identify Potential Risk Events"/>
    <hyperlink ref="B6" location="Likelihood!A1" display="Step 2: Evaluate Likelihood and Controls"/>
    <hyperlink ref="B7" location="Time!A1" display="Step 3: Evaluate Time and Controls"/>
    <hyperlink ref="B10" location="Reputation!A1" display="Step 6: Evaluate Reputational Severity"/>
    <hyperlink ref="I4" location="'Map-Controlled'!A1" display="Chart of Events with Controls"/>
    <hyperlink ref="I5" location="'Map-Uncontrolled'!A1" display="Chart of Events without Controls"/>
    <hyperlink ref="G4" location="'Map-Controlled'!A1" display="Chart of Events with Controls"/>
    <hyperlink ref="G5" location="'Map-Uncontrolled'!A1" display="Chart of Events without Controls"/>
    <hyperlink ref="B9" location="Injury!A1" display="Step 5: Evaluate Injury Severity"/>
    <hyperlink ref="B8" location="Financial!A1" display="Step 4: Evaluate Financial Severity"/>
    <hyperlink ref="B12" location="Summary!A1" display="Summary "/>
    <hyperlink ref="B13" location="Map!A1" display="Chart of Events"/>
    <hyperlink ref="B3" location="Intro!A1" display="Return to Introduction"/>
  </hyperlinks>
  <printOptions/>
  <pageMargins left="0.7" right="0.7" top="0.75" bottom="0.75" header="0.3" footer="0.3"/>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Bickmore Risk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Catanese</dc:creator>
  <cp:keywords/>
  <dc:description/>
  <cp:lastModifiedBy>kmirza</cp:lastModifiedBy>
  <cp:lastPrinted>2009-02-23T16:14:58Z</cp:lastPrinted>
  <dcterms:created xsi:type="dcterms:W3CDTF">2008-09-18T16:35:25Z</dcterms:created>
  <dcterms:modified xsi:type="dcterms:W3CDTF">2009-07-16T19:37:40Z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