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895" windowHeight="7875" tabRatio="0" activeTab="0"/>
  </bookViews>
  <sheets>
    <sheet name="Intro" sheetId="1" r:id="rId1"/>
    <sheet name="Strategic" sheetId="2" r:id="rId2"/>
    <sheet name="Financial" sheetId="3" r:id="rId3"/>
    <sheet name="Compliance" sheetId="4" r:id="rId4"/>
    <sheet name="Reputational" sheetId="5" r:id="rId5"/>
    <sheet name="Operational" sheetId="6" r:id="rId6"/>
    <sheet name="Reporting" sheetId="7" r:id="rId7"/>
    <sheet name="Lists" sheetId="8" r:id="rId8"/>
    <sheet name="Graph" sheetId="9" r:id="rId9"/>
    <sheet name="ForPrint" sheetId="10" r:id="rId10"/>
    <sheet name="Export" sheetId="11" r:id="rId11"/>
  </sheets>
  <definedNames>
    <definedName name="_xlfn.AVERAGEIF" hidden="1">#NAME?</definedName>
    <definedName name="Axes">#REF!</definedName>
    <definedName name="Controls">#REF!</definedName>
    <definedName name="Financial" localSheetId="5">#REF!</definedName>
    <definedName name="Financial" localSheetId="6">#REF!</definedName>
    <definedName name="Financial">#REF!</definedName>
    <definedName name="Injury" localSheetId="5">#REF!</definedName>
    <definedName name="Injury" localSheetId="6">#REF!</definedName>
    <definedName name="Injury">#REF!</definedName>
    <definedName name="Likelihood">#REF!</definedName>
    <definedName name="Locations">'Lists'!$A$2:$A$19</definedName>
    <definedName name="Operational_Objectives">'Strategic'!$B$5</definedName>
    <definedName name="_xlnm.Print_Area" localSheetId="3">'Compliance'!$E$2:$H$17</definedName>
    <definedName name="_xlnm.Print_Area" localSheetId="2">'Financial'!$E$2:$H$17</definedName>
    <definedName name="_xlnm.Print_Area" localSheetId="9">'ForPrint'!$A$1:$F$162</definedName>
    <definedName name="_xlnm.Print_Area" localSheetId="5">'Operational'!$E$2:$H$17</definedName>
    <definedName name="_xlnm.Print_Area" localSheetId="6">'Reporting'!$E$2:$H$17</definedName>
    <definedName name="_xlnm.Print_Area" localSheetId="4">'Reputational'!$E$2:$H$17</definedName>
    <definedName name="_xlnm.Print_Area" localSheetId="1">'Strategic'!$D$2:$D$12</definedName>
    <definedName name="Reporting_Objectives">'Strategic'!#REF!</definedName>
    <definedName name="Reputation" localSheetId="5">#REF!</definedName>
    <definedName name="Reputation" localSheetId="6">#REF!</definedName>
    <definedName name="Reputation">#REF!</definedName>
    <definedName name="Scales">'Lists'!$A$21:$A$26</definedName>
    <definedName name="Time" localSheetId="5">#REF!</definedName>
    <definedName name="Time" localSheetId="6">#REF!</definedName>
    <definedName name="Time">#REF!</definedName>
  </definedNames>
  <calcPr fullCalcOnLoad="1"/>
</workbook>
</file>

<file path=xl/sharedStrings.xml><?xml version="1.0" encoding="utf-8"?>
<sst xmlns="http://schemas.openxmlformats.org/spreadsheetml/2006/main" count="258" uniqueCount="97">
  <si>
    <t>Evaluating Risks</t>
  </si>
  <si>
    <t>Likelihood</t>
  </si>
  <si>
    <t>Moderate</t>
  </si>
  <si>
    <t>Unsure/Don't know</t>
  </si>
  <si>
    <t>Get Started!</t>
  </si>
  <si>
    <t>UC Location:</t>
  </si>
  <si>
    <t>Department/College:</t>
  </si>
  <si>
    <t>Person(s) completing this workbook:</t>
  </si>
  <si>
    <t>UC Berkeley</t>
  </si>
  <si>
    <t>UC San Francisco</t>
  </si>
  <si>
    <t>UC Davis</t>
  </si>
  <si>
    <t>UC Los Angeles</t>
  </si>
  <si>
    <t>UC Riverside</t>
  </si>
  <si>
    <t>UC San Diego</t>
  </si>
  <si>
    <t>UC Santa Cruz</t>
  </si>
  <si>
    <t>UC Santa Barbara</t>
  </si>
  <si>
    <t>UC Irvine</t>
  </si>
  <si>
    <t>UC Merced</t>
  </si>
  <si>
    <t>UC San Francisco Medical Center</t>
  </si>
  <si>
    <t>UC Davis Medical Center</t>
  </si>
  <si>
    <t>UC Los Angeles Medical Center</t>
  </si>
  <si>
    <t>UC San Diego Medical Center</t>
  </si>
  <si>
    <t>UC Irvine Medical Center</t>
  </si>
  <si>
    <t>Office of the President</t>
  </si>
  <si>
    <t>Agriculture and Natural Resources</t>
  </si>
  <si>
    <t>Other/Not Listed</t>
  </si>
  <si>
    <t>Location</t>
  </si>
  <si>
    <t>ID</t>
  </si>
  <si>
    <t>Return to Introduction</t>
  </si>
  <si>
    <t>High</t>
  </si>
  <si>
    <t>Strategic Objectives</t>
  </si>
  <si>
    <t>Financial Objectives</t>
  </si>
  <si>
    <t>Compliance Objectives</t>
  </si>
  <si>
    <t>Reputational Objectives</t>
  </si>
  <si>
    <t>2.</t>
  </si>
  <si>
    <t>3.</t>
  </si>
  <si>
    <t>4.</t>
  </si>
  <si>
    <t>5.</t>
  </si>
  <si>
    <t>Strategic Risks</t>
  </si>
  <si>
    <t>Impact</t>
  </si>
  <si>
    <t>Accountability</t>
  </si>
  <si>
    <t>Strategies</t>
  </si>
  <si>
    <t>Low</t>
  </si>
  <si>
    <t>Very low</t>
  </si>
  <si>
    <t>Very high</t>
  </si>
  <si>
    <t>Project Information</t>
  </si>
  <si>
    <t>Date workbook completed:</t>
  </si>
  <si>
    <t>Project/Initiative description:</t>
  </si>
  <si>
    <r>
      <t xml:space="preserve">1. </t>
    </r>
    <r>
      <rPr>
        <i/>
        <sz val="11"/>
        <color indexed="8"/>
        <rFont val="Calibri"/>
        <family val="2"/>
      </rPr>
      <t>(Use this space to list your compliance objectives.)</t>
    </r>
  </si>
  <si>
    <t>Compliance Risks</t>
  </si>
  <si>
    <t>Reputational Risks</t>
  </si>
  <si>
    <r>
      <t xml:space="preserve">1. </t>
    </r>
    <r>
      <rPr>
        <i/>
        <sz val="11"/>
        <color indexed="8"/>
        <rFont val="Calibri"/>
        <family val="2"/>
      </rPr>
      <t>(Use this space to list your reputational objectives.)</t>
    </r>
  </si>
  <si>
    <r>
      <t xml:space="preserve">1. </t>
    </r>
    <r>
      <rPr>
        <i/>
        <sz val="11"/>
        <color indexed="8"/>
        <rFont val="Calibri"/>
        <family val="2"/>
      </rPr>
      <t>(Use this space to list your financial objectives.)</t>
    </r>
  </si>
  <si>
    <t>Financial Risks</t>
  </si>
  <si>
    <t>Reporting Objectives</t>
  </si>
  <si>
    <t>Reporting Risks</t>
  </si>
  <si>
    <t>Operational Objectives</t>
  </si>
  <si>
    <t>Operational Risks</t>
  </si>
  <si>
    <t>ERM Key Risks and Mitigation Plan</t>
  </si>
  <si>
    <r>
      <t xml:space="preserve">1. </t>
    </r>
    <r>
      <rPr>
        <i/>
        <sz val="11"/>
        <color indexed="8"/>
        <rFont val="Calibri"/>
        <family val="2"/>
      </rPr>
      <t>(Use this space to list your strategic objectives.)</t>
    </r>
  </si>
  <si>
    <r>
      <t xml:space="preserve">1. </t>
    </r>
    <r>
      <rPr>
        <i/>
        <sz val="11"/>
        <color indexed="8"/>
        <rFont val="Calibri"/>
        <family val="2"/>
      </rPr>
      <t>(Use this space to list your operational objectives.)</t>
    </r>
  </si>
  <si>
    <r>
      <t xml:space="preserve">1. </t>
    </r>
    <r>
      <rPr>
        <i/>
        <sz val="11"/>
        <color indexed="8"/>
        <rFont val="Calibri"/>
        <family val="2"/>
      </rPr>
      <t>(Use this space to list your reporting objectives.)</t>
    </r>
  </si>
  <si>
    <t>Severity</t>
  </si>
  <si>
    <t>Strategic</t>
  </si>
  <si>
    <t>Financial</t>
  </si>
  <si>
    <t>Compliance</t>
  </si>
  <si>
    <t>Reputational</t>
  </si>
  <si>
    <t>Operational</t>
  </si>
  <si>
    <t>Reporting</t>
  </si>
  <si>
    <t>Frequency</t>
  </si>
  <si>
    <t>Graph</t>
  </si>
  <si>
    <t>This chart is a graphical representation of the different types of risks identified during your assessment.  The larger the bubble, the higher the number of risks identified.  The closer the bubble moves to the upper-right hand corner of the graph, the higher the estimated impact and likelihood.</t>
  </si>
  <si>
    <r>
      <t xml:space="preserve">Welcome to the ERM Key Risks and Mitigation Plan workbook.   This workbook will help you consider the strategic, financial, operational, compliance, reporting, and reputational risks associated with a new initiative or project. Not all initiatives or projects will have risks in all six areas, so you should not feel compelled to put something on every worksheet.  This workbook will </t>
    </r>
    <r>
      <rPr>
        <b/>
        <sz val="11"/>
        <color indexed="8"/>
        <rFont val="Calibri"/>
        <family val="2"/>
      </rPr>
      <t>not</t>
    </r>
    <r>
      <rPr>
        <sz val="11"/>
        <color theme="1"/>
        <rFont val="Calibri"/>
        <family val="2"/>
      </rPr>
      <t xml:space="preserve"> make decisions for you, but it will help you organize your thinking as you consider your initiative or project's enterprise risk managment implications.  
Identify the following for each set of objectives:
</t>
    </r>
    <r>
      <rPr>
        <sz val="11"/>
        <color indexed="8"/>
        <rFont val="Arial"/>
        <family val="2"/>
      </rPr>
      <t>■</t>
    </r>
    <r>
      <rPr>
        <sz val="11"/>
        <color theme="1"/>
        <rFont val="Calibri"/>
        <family val="2"/>
      </rPr>
      <t xml:space="preserve"> Risks associated with each set of objectives
</t>
    </r>
    <r>
      <rPr>
        <sz val="11"/>
        <color indexed="8"/>
        <rFont val="Arial"/>
        <family val="2"/>
      </rPr>
      <t>■</t>
    </r>
    <r>
      <rPr>
        <sz val="11"/>
        <color theme="1"/>
        <rFont val="Calibri"/>
        <family val="2"/>
      </rPr>
      <t xml:space="preserve"> Probability of those risks impacting the objectives
</t>
    </r>
    <r>
      <rPr>
        <sz val="11"/>
        <color indexed="8"/>
        <rFont val="Arial"/>
        <family val="2"/>
      </rPr>
      <t>■</t>
    </r>
    <r>
      <rPr>
        <sz val="11"/>
        <color theme="1"/>
        <rFont val="Calibri"/>
        <family val="2"/>
      </rPr>
      <t xml:space="preserve"> Potential impacts of those risks
■ Strategies for mitigating, controlling, or otherwise addressing those risks
</t>
    </r>
    <r>
      <rPr>
        <sz val="11"/>
        <color indexed="8"/>
        <rFont val="Arial"/>
        <family val="2"/>
      </rPr>
      <t>■</t>
    </r>
    <r>
      <rPr>
        <sz val="11"/>
        <color theme="1"/>
        <rFont val="Calibri"/>
        <family val="2"/>
      </rPr>
      <t xml:space="preserve"> Individual(s) responsible for executing the strategies identified
Before you begin, please complete the identifying information at the top of this page and save this workbook in a secure location with an appropriate, unique name. This will minimize confusion if multiple workbooks are completed. Use the button below to get started. When you have completed the worksheet, you may export the data into a new workbook and save your information in comma separated value file (.csv) for use in the University's Enterprise Risk Management Information System (ERMIS) by coming back to this page and selecting the "Export" button when you're done.</t>
    </r>
  </si>
  <si>
    <r>
      <t xml:space="preserve">Also, you can click here </t>
    </r>
    <r>
      <rPr>
        <b/>
        <sz val="11"/>
        <color indexed="8"/>
        <rFont val="Calibri"/>
        <family val="2"/>
      </rPr>
      <t>to view your data in a printer-friendly summary format.</t>
    </r>
  </si>
  <si>
    <r>
      <t xml:space="preserve">All done? Click here </t>
    </r>
    <r>
      <rPr>
        <b/>
        <sz val="11"/>
        <color indexed="8"/>
        <rFont val="Calibri"/>
        <family val="2"/>
      </rPr>
      <t>to export your data to an ERMIS-compatible .csv format.</t>
    </r>
  </si>
  <si>
    <t>Strategic Objectives and Risks</t>
  </si>
  <si>
    <t>Objectives</t>
  </si>
  <si>
    <t>Risks</t>
  </si>
  <si>
    <t>Financial Objectives and Risks</t>
  </si>
  <si>
    <t>Reporting Objectives and Risks</t>
  </si>
  <si>
    <t>Operational Objectives and Risks</t>
  </si>
  <si>
    <t>Reputational Objectives and Risks</t>
  </si>
  <si>
    <t>Compliance Objectives and Risks</t>
  </si>
  <si>
    <t>Printer-friendly Summary</t>
  </si>
  <si>
    <t>UC Location ID</t>
  </si>
  <si>
    <t>Department/College</t>
  </si>
  <si>
    <t>Person1</t>
  </si>
  <si>
    <t>Person2</t>
  </si>
  <si>
    <t>Person3</t>
  </si>
  <si>
    <t>Date</t>
  </si>
  <si>
    <t>Risk Type</t>
  </si>
  <si>
    <t>Objective</t>
  </si>
  <si>
    <t>Risk</t>
  </si>
  <si>
    <t>(Use this space to describe control activities prescribed by management.)</t>
  </si>
  <si>
    <t>(Use this space to identify those risks that could impair accomplishing identified objectives)</t>
  </si>
  <si>
    <t>(Use this space to describe what would happen if the identified risk actually occurred.)</t>
  </si>
  <si>
    <t>(Use this space to identify who is responsible for monitoring this activity.)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</si>
</sst>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56">
    <font>
      <sz val="11"/>
      <color theme="1"/>
      <name val="Calibri"/>
      <family val="2"/>
    </font>
    <font>
      <sz val="11"/>
      <color indexed="8"/>
      <name val="Calibri"/>
      <family val="2"/>
    </font>
    <font>
      <b/>
      <sz val="11"/>
      <color indexed="8"/>
      <name val="Calibri"/>
      <family val="2"/>
    </font>
    <font>
      <sz val="11"/>
      <color indexed="8"/>
      <name val="Arial"/>
      <family val="2"/>
    </font>
    <font>
      <b/>
      <sz val="12"/>
      <color indexed="8"/>
      <name val="Calibri"/>
      <family val="2"/>
    </font>
    <font>
      <i/>
      <sz val="11"/>
      <color indexed="8"/>
      <name val="Calibri"/>
      <family val="2"/>
    </font>
    <font>
      <sz val="11"/>
      <color indexed="17"/>
      <name val="Calibri"/>
      <family val="2"/>
    </font>
    <font>
      <u val="single"/>
      <sz val="11"/>
      <color indexed="12"/>
      <name val="Calibri"/>
      <family val="2"/>
    </font>
    <font>
      <sz val="11"/>
      <color indexed="60"/>
      <name val="Calibri"/>
      <family val="2"/>
    </font>
    <font>
      <sz val="11"/>
      <name val="Calibri"/>
      <family val="2"/>
    </font>
    <font>
      <b/>
      <sz val="11"/>
      <color indexed="9"/>
      <name val="Calibri"/>
      <family val="2"/>
    </font>
    <font>
      <i/>
      <sz val="11"/>
      <color indexed="60"/>
      <name val="Calibri"/>
      <family val="2"/>
    </font>
    <font>
      <b/>
      <sz val="20"/>
      <color indexed="8"/>
      <name val="Calibri"/>
      <family val="2"/>
    </font>
    <font>
      <sz val="11"/>
      <color indexed="22"/>
      <name val="Calibri"/>
      <family val="2"/>
    </font>
    <font>
      <i/>
      <sz val="11"/>
      <color indexed="22"/>
      <name val="Calibri"/>
      <family val="2"/>
    </font>
    <font>
      <sz val="10"/>
      <color indexed="8"/>
      <name val="Calibri"/>
      <family val="2"/>
    </font>
    <font>
      <b/>
      <sz val="10"/>
      <color indexed="8"/>
      <name val="Calibri"/>
      <family val="2"/>
    </font>
    <font>
      <b/>
      <sz val="14"/>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9C6500"/>
      <name val="Calibri"/>
      <family val="2"/>
    </font>
    <font>
      <sz val="11"/>
      <color theme="0" tint="-0.04997999966144562"/>
      <name val="Calibri"/>
      <family val="2"/>
    </font>
    <font>
      <i/>
      <sz val="11"/>
      <color theme="0" tint="-0.04997999966144562"/>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b/>
      <sz val="20"/>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gradientFill degree="90">
        <stop position="0">
          <color theme="3"/>
        </stop>
        <stop position="0.5">
          <color theme="3" tint="0.40000998973846436"/>
        </stop>
        <stop position="1">
          <color theme="3"/>
        </stop>
      </gradientFill>
    </fill>
    <fill>
      <gradientFill degree="90">
        <stop position="0">
          <color theme="9" tint="0.8000100255012512"/>
        </stop>
        <stop position="0.5">
          <color theme="9" tint="-0.2509700059890747"/>
        </stop>
        <stop position="1">
          <color theme="9" tint="0.8000100255012512"/>
        </stop>
      </gradientFill>
    </fill>
    <fill>
      <gradientFill degree="90">
        <stop position="0">
          <color theme="3"/>
        </stop>
        <stop position="0.5">
          <color theme="3" tint="0.40000998973846436"/>
        </stop>
        <stop position="1">
          <color theme="3"/>
        </stop>
      </gradientFill>
    </fill>
    <fill>
      <patternFill patternType="solid">
        <fgColor theme="0"/>
        <bgColor indexed="64"/>
      </patternFill>
    </fill>
    <fill>
      <gradientFill degree="90">
        <stop position="0">
          <color theme="3"/>
        </stop>
        <stop position="0.5">
          <color theme="3" tint="0.40000998973846436"/>
        </stop>
        <stop position="1">
          <color theme="3"/>
        </stop>
      </gradientFill>
    </fill>
    <fill>
      <patternFill patternType="solid">
        <fgColor theme="0" tint="-0.04997999966144562"/>
        <bgColor indexed="64"/>
      </patternFill>
    </fill>
    <fill>
      <gradientFill degree="90">
        <stop position="0">
          <color theme="3"/>
        </stop>
        <stop position="0.5">
          <color theme="3" tint="0.40000998973846436"/>
        </stop>
        <stop position="1">
          <color theme="3"/>
        </stop>
      </gradientFill>
    </fill>
    <fill>
      <gradientFill degree="90">
        <stop position="0">
          <color theme="3"/>
        </stop>
        <stop position="0.5">
          <color theme="3" tint="0.40000998973846436"/>
        </stop>
        <stop position="1">
          <color theme="3"/>
        </stop>
      </gradientFill>
    </fill>
    <fill>
      <gradientFill degree="90">
        <stop position="0">
          <color theme="3"/>
        </stop>
        <stop position="0.5">
          <color theme="3" tint="0.40000998973846436"/>
        </stop>
        <stop position="1">
          <color theme="3"/>
        </stop>
      </gradientFill>
    </fill>
    <fill>
      <gradientFill degree="90">
        <stop position="0">
          <color theme="3"/>
        </stop>
        <stop position="0.5">
          <color theme="3" tint="0.40000998973846436"/>
        </stop>
        <stop position="1">
          <color theme="3"/>
        </stop>
      </gradientFill>
    </fill>
    <fill>
      <gradientFill degree="90">
        <stop position="0">
          <color theme="3"/>
        </stop>
        <stop position="0.5">
          <color theme="3" tint="0.40000998973846436"/>
        </stop>
        <stop position="1">
          <color theme="3"/>
        </stop>
      </gradientFill>
    </fill>
    <fill>
      <gradientFill degree="90">
        <stop position="0">
          <color theme="3"/>
        </stop>
        <stop position="0.5">
          <color theme="3" tint="0.40000998973846436"/>
        </stop>
        <stop position="1">
          <color theme="3"/>
        </stop>
      </gradientFill>
    </fill>
    <fill>
      <gradientFill degree="90">
        <stop position="0">
          <color theme="3"/>
        </stop>
        <stop position="0.5">
          <color theme="3" tint="0.40000998973846436"/>
        </stop>
        <stop position="1">
          <color theme="3"/>
        </stop>
      </gradient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3366"/>
      </left>
      <right style="medium">
        <color rgb="FF003366"/>
      </right>
      <top style="medium">
        <color rgb="FF003366"/>
      </top>
      <bottom style="medium">
        <color rgb="FF003366"/>
      </bottom>
    </border>
    <border>
      <left style="medium">
        <color theme="9" tint="0.7999799847602844"/>
      </left>
      <right style="medium">
        <color theme="9" tint="0.7999799847602844"/>
      </right>
      <top style="medium">
        <color theme="9" tint="0.7999799847602844"/>
      </top>
      <bottom style="medium">
        <color theme="9" tint="0.7999799847602844"/>
      </bottom>
    </border>
    <border>
      <left style="medium">
        <color rgb="FF003366"/>
      </left>
      <right style="medium">
        <color rgb="FF003366"/>
      </right>
      <top/>
      <bottom style="medium">
        <color rgb="FF003366"/>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color rgb="FF003366"/>
      </left>
      <right/>
      <top style="medium">
        <color rgb="FF003366"/>
      </top>
      <bottom/>
    </border>
    <border>
      <left/>
      <right style="medium">
        <color rgb="FF003366"/>
      </right>
      <top style="medium">
        <color rgb="FF003366"/>
      </top>
      <bottom/>
    </border>
    <border>
      <left style="medium">
        <color rgb="FF003366"/>
      </left>
      <right/>
      <top/>
      <bottom style="medium">
        <color rgb="FF003366"/>
      </bottom>
    </border>
    <border>
      <left/>
      <right style="medium">
        <color rgb="FF003366"/>
      </right>
      <top/>
      <bottom style="medium">
        <color rgb="FF003366"/>
      </bottom>
    </border>
    <border>
      <left style="thin"/>
      <right style="thin"/>
      <top style="thin"/>
      <bottom/>
    </border>
    <border>
      <left style="thin"/>
      <right style="thin"/>
      <top/>
      <bottom/>
    </border>
    <border>
      <left style="thin"/>
      <right style="thin"/>
      <top/>
      <bottom style="thin"/>
    </border>
    <border>
      <left/>
      <right/>
      <top style="thin"/>
      <bottom/>
    </border>
    <border>
      <left/>
      <right style="thin"/>
      <top style="thin"/>
      <bottom/>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8">
    <xf numFmtId="0" fontId="0" fillId="0" borderId="0" xfId="0" applyFont="1" applyAlignment="1">
      <alignment/>
    </xf>
    <xf numFmtId="0" fontId="0" fillId="33" borderId="0" xfId="0" applyFill="1" applyAlignment="1">
      <alignment/>
    </xf>
    <xf numFmtId="0" fontId="46" fillId="33" borderId="0" xfId="0" applyFont="1" applyFill="1" applyAlignment="1" applyProtection="1">
      <alignment horizontal="center" vertical="center"/>
      <protection/>
    </xf>
    <xf numFmtId="0" fontId="0" fillId="33" borderId="0" xfId="0" applyFill="1" applyAlignment="1" applyProtection="1">
      <alignment horizontal="center" vertical="center"/>
      <protection/>
    </xf>
    <xf numFmtId="0" fontId="46" fillId="33" borderId="0" xfId="0" applyFont="1" applyFill="1" applyAlignment="1" applyProtection="1">
      <alignment horizontal="center"/>
      <protection/>
    </xf>
    <xf numFmtId="0" fontId="0" fillId="33" borderId="0" xfId="0"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ill="1" applyAlignment="1" applyProtection="1">
      <alignment/>
      <protection/>
    </xf>
    <xf numFmtId="0" fontId="34" fillId="34" borderId="10" xfId="52" applyFont="1" applyFill="1" applyBorder="1" applyAlignment="1" applyProtection="1">
      <alignment horizontal="center" wrapText="1"/>
      <protection/>
    </xf>
    <xf numFmtId="0" fontId="0" fillId="0" borderId="0" xfId="0" applyAlignment="1">
      <alignment wrapText="1"/>
    </xf>
    <xf numFmtId="0" fontId="34" fillId="35" borderId="11" xfId="52" applyFont="1" applyFill="1" applyBorder="1" applyAlignment="1" applyProtection="1">
      <alignment horizontal="center" wrapText="1"/>
      <protection/>
    </xf>
    <xf numFmtId="0" fontId="34" fillId="36" borderId="12" xfId="52" applyFont="1" applyFill="1" applyBorder="1" applyAlignment="1" applyProtection="1">
      <alignment horizontal="center" wrapText="1"/>
      <protection/>
    </xf>
    <xf numFmtId="0" fontId="1" fillId="33" borderId="0" xfId="56" applyFill="1" applyProtection="1">
      <alignment/>
      <protection/>
    </xf>
    <xf numFmtId="0" fontId="2" fillId="33" borderId="0" xfId="56" applyFont="1" applyFill="1" applyAlignment="1" applyProtection="1">
      <alignment horizontal="right"/>
      <protection/>
    </xf>
    <xf numFmtId="0" fontId="1" fillId="37" borderId="13" xfId="56" applyFill="1" applyBorder="1" applyAlignment="1" applyProtection="1">
      <alignment horizontal="left" vertical="center"/>
      <protection locked="0"/>
    </xf>
    <xf numFmtId="164" fontId="1" fillId="37" borderId="13" xfId="56" applyNumberFormat="1" applyFill="1" applyBorder="1" applyAlignment="1" applyProtection="1">
      <alignment horizontal="center" vertical="center"/>
      <protection locked="0"/>
    </xf>
    <xf numFmtId="0" fontId="0" fillId="0" borderId="0" xfId="0" applyAlignment="1">
      <alignment/>
    </xf>
    <xf numFmtId="0" fontId="46" fillId="0" borderId="0" xfId="0" applyFont="1" applyAlignment="1">
      <alignment/>
    </xf>
    <xf numFmtId="0" fontId="46" fillId="0" borderId="0" xfId="0" applyFont="1" applyAlignment="1">
      <alignment/>
    </xf>
    <xf numFmtId="0" fontId="0" fillId="33" borderId="0" xfId="0" applyFill="1" applyAlignment="1" applyProtection="1">
      <alignment wrapText="1"/>
      <protection/>
    </xf>
    <xf numFmtId="0" fontId="46" fillId="33" borderId="0" xfId="0" applyFont="1" applyFill="1" applyAlignment="1" applyProtection="1">
      <alignment horizontal="center"/>
      <protection/>
    </xf>
    <xf numFmtId="0" fontId="46" fillId="0" borderId="13" xfId="0" applyFont="1" applyFill="1" applyBorder="1" applyAlignment="1" applyProtection="1">
      <alignment horizontal="left" vertical="center"/>
      <protection locked="0"/>
    </xf>
    <xf numFmtId="0" fontId="46" fillId="0" borderId="14" xfId="0" applyFont="1" applyFill="1" applyBorder="1" applyAlignment="1" applyProtection="1">
      <alignment horizontal="left" vertical="center"/>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4"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8" xfId="0" applyFill="1" applyBorder="1" applyAlignment="1" applyProtection="1">
      <alignment wrapText="1"/>
      <protection locked="0"/>
    </xf>
    <xf numFmtId="0" fontId="0" fillId="33" borderId="0" xfId="0" applyFill="1" applyBorder="1" applyAlignment="1" applyProtection="1">
      <alignment/>
      <protection/>
    </xf>
    <xf numFmtId="0" fontId="36" fillId="0" borderId="0" xfId="47" applyFill="1" applyAlignment="1">
      <alignment/>
    </xf>
    <xf numFmtId="0" fontId="0" fillId="0" borderId="0" xfId="0" applyFill="1" applyAlignment="1">
      <alignment/>
    </xf>
    <xf numFmtId="0" fontId="48" fillId="0" borderId="0" xfId="55" applyFont="1" applyFill="1" applyAlignment="1">
      <alignment/>
    </xf>
    <xf numFmtId="0" fontId="34" fillId="38" borderId="10" xfId="52" applyFont="1" applyFill="1" applyBorder="1" applyAlignment="1" applyProtection="1">
      <alignment horizontal="center" vertical="center" wrapText="1"/>
      <protection/>
    </xf>
    <xf numFmtId="0" fontId="34" fillId="39" borderId="10" xfId="52" applyFont="1" applyFill="1" applyBorder="1" applyAlignment="1" applyProtection="1">
      <alignment horizontal="center" wrapText="1"/>
      <protection/>
    </xf>
    <xf numFmtId="0" fontId="36" fillId="33" borderId="0" xfId="47" applyFill="1" applyAlignment="1" applyProtection="1">
      <alignment horizontal="center" vertical="center"/>
      <protection/>
    </xf>
    <xf numFmtId="0" fontId="48" fillId="33" borderId="0" xfId="55" applyFont="1" applyFill="1" applyAlignment="1">
      <alignment/>
    </xf>
    <xf numFmtId="0" fontId="46" fillId="33" borderId="0"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9" fillId="33" borderId="0" xfId="0" applyFont="1" applyFill="1" applyAlignment="1">
      <alignment/>
    </xf>
    <xf numFmtId="0" fontId="49" fillId="33" borderId="0" xfId="47" applyFont="1" applyFill="1" applyAlignment="1">
      <alignment/>
    </xf>
    <xf numFmtId="0" fontId="50" fillId="33" borderId="0" xfId="55" applyFont="1" applyFill="1" applyAlignment="1">
      <alignment/>
    </xf>
    <xf numFmtId="0" fontId="49" fillId="33" borderId="0" xfId="47" applyFont="1" applyFill="1" applyAlignment="1" applyProtection="1">
      <alignment horizontal="center" vertical="center"/>
      <protection/>
    </xf>
    <xf numFmtId="0" fontId="50" fillId="33" borderId="0" xfId="55" applyFont="1" applyFill="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pplyProtection="1">
      <alignment horizontal="left"/>
      <protection/>
    </xf>
    <xf numFmtId="0" fontId="51" fillId="0" borderId="0" xfId="0" applyFont="1" applyFill="1" applyBorder="1" applyAlignment="1" applyProtection="1">
      <alignment horizontal="center"/>
      <protection/>
    </xf>
    <xf numFmtId="0" fontId="52" fillId="0" borderId="19" xfId="0" applyFont="1" applyFill="1" applyBorder="1" applyAlignment="1" applyProtection="1">
      <alignment wrapText="1"/>
      <protection locked="0"/>
    </xf>
    <xf numFmtId="0" fontId="52" fillId="0" borderId="20" xfId="0" applyFont="1" applyFill="1" applyBorder="1" applyAlignment="1" applyProtection="1">
      <alignment wrapText="1"/>
      <protection locked="0"/>
    </xf>
    <xf numFmtId="0" fontId="52" fillId="0" borderId="21" xfId="0" applyFont="1" applyFill="1" applyBorder="1" applyAlignment="1" applyProtection="1">
      <alignment wrapText="1"/>
      <protection locked="0"/>
    </xf>
    <xf numFmtId="0" fontId="52" fillId="0" borderId="15" xfId="0" applyFont="1" applyFill="1" applyBorder="1" applyAlignment="1" applyProtection="1">
      <alignment wrapText="1"/>
      <protection locked="0"/>
    </xf>
    <xf numFmtId="0" fontId="52" fillId="0" borderId="13" xfId="0" applyFont="1" applyFill="1" applyBorder="1" applyAlignment="1" applyProtection="1">
      <alignment wrapText="1"/>
      <protection locked="0"/>
    </xf>
    <xf numFmtId="0" fontId="52" fillId="0" borderId="17" xfId="0" applyFont="1" applyFill="1" applyBorder="1" applyAlignment="1" applyProtection="1">
      <alignment wrapText="1"/>
      <protection locked="0"/>
    </xf>
    <xf numFmtId="0" fontId="52" fillId="0" borderId="16" xfId="0" applyFont="1" applyFill="1" applyBorder="1" applyAlignment="1" applyProtection="1">
      <alignment wrapText="1"/>
      <protection locked="0"/>
    </xf>
    <xf numFmtId="0" fontId="52" fillId="0" borderId="14" xfId="0" applyFont="1" applyFill="1" applyBorder="1" applyAlignment="1" applyProtection="1">
      <alignment wrapText="1"/>
      <protection locked="0"/>
    </xf>
    <xf numFmtId="0" fontId="52" fillId="0" borderId="18" xfId="0" applyFont="1" applyFill="1" applyBorder="1" applyAlignment="1" applyProtection="1">
      <alignment wrapText="1"/>
      <protection locked="0"/>
    </xf>
    <xf numFmtId="0" fontId="52" fillId="0" borderId="0" xfId="0" applyFont="1" applyBorder="1" applyAlignment="1" applyProtection="1" quotePrefix="1">
      <alignment vertical="top"/>
      <protection/>
    </xf>
    <xf numFmtId="0" fontId="52" fillId="0" borderId="0" xfId="0" applyFont="1" applyBorder="1" applyAlignment="1">
      <alignment/>
    </xf>
    <xf numFmtId="0" fontId="52" fillId="37" borderId="0" xfId="0" applyFont="1" applyFill="1" applyBorder="1" applyAlignment="1" applyProtection="1">
      <alignment horizontal="left" vertical="top" wrapText="1"/>
      <protection/>
    </xf>
    <xf numFmtId="0" fontId="52" fillId="0" borderId="0" xfId="0" applyFont="1" applyBorder="1" applyAlignment="1" applyProtection="1" quotePrefix="1">
      <alignment horizontal="left" vertical="top" wrapText="1"/>
      <protection/>
    </xf>
    <xf numFmtId="0" fontId="52" fillId="0" borderId="0" xfId="0" applyFont="1" applyBorder="1" applyAlignment="1" applyProtection="1" quotePrefix="1">
      <alignment horizontal="left" vertical="top"/>
      <protection/>
    </xf>
    <xf numFmtId="0" fontId="51" fillId="0" borderId="0" xfId="0" applyFont="1" applyFill="1" applyAlignment="1" applyProtection="1">
      <alignment horizontal="center"/>
      <protection/>
    </xf>
    <xf numFmtId="0" fontId="51" fillId="0" borderId="0" xfId="0" applyFont="1" applyFill="1" applyAlignment="1" applyProtection="1">
      <alignment horizontal="center" vertical="center"/>
      <protection/>
    </xf>
    <xf numFmtId="0" fontId="36" fillId="0" borderId="0" xfId="47" applyFill="1" applyAlignment="1" applyProtection="1">
      <alignment horizontal="center"/>
      <protection/>
    </xf>
    <xf numFmtId="0" fontId="0" fillId="0" borderId="0" xfId="0" applyFill="1" applyAlignment="1">
      <alignment/>
    </xf>
    <xf numFmtId="0" fontId="34" fillId="0" borderId="0" xfId="52" applyFont="1" applyFill="1" applyBorder="1" applyAlignment="1" applyProtection="1">
      <alignment horizontal="center" wrapText="1"/>
      <protection/>
    </xf>
    <xf numFmtId="0" fontId="34" fillId="0" borderId="0" xfId="52" applyFont="1" applyFill="1" applyBorder="1" applyAlignment="1" applyProtection="1">
      <alignment horizontal="center" vertical="center" wrapText="1"/>
      <protection/>
    </xf>
    <xf numFmtId="0" fontId="0" fillId="0" borderId="0" xfId="0" applyFill="1" applyAlignment="1" applyProtection="1">
      <alignment/>
      <protection/>
    </xf>
    <xf numFmtId="0" fontId="46" fillId="0" borderId="13" xfId="0" applyFont="1" applyFill="1" applyBorder="1" applyAlignment="1" applyProtection="1">
      <alignment horizontal="left" vertical="center" wrapText="1"/>
      <protection locked="0"/>
    </xf>
    <xf numFmtId="0" fontId="0" fillId="33" borderId="0" xfId="0" applyFill="1" applyAlignment="1" applyProtection="1">
      <alignment horizontal="center" vertical="center" wrapText="1"/>
      <protection/>
    </xf>
    <xf numFmtId="0" fontId="46" fillId="33" borderId="0" xfId="0" applyFont="1" applyFill="1" applyAlignment="1" applyProtection="1">
      <alignment horizontal="center" wrapText="1"/>
      <protection/>
    </xf>
    <xf numFmtId="0" fontId="46" fillId="33" borderId="0" xfId="0" applyFont="1" applyFill="1" applyAlignment="1" applyProtection="1">
      <alignment horizontal="center" vertical="center" wrapText="1"/>
      <protection/>
    </xf>
    <xf numFmtId="0" fontId="9" fillId="33" borderId="0" xfId="0" applyFont="1" applyFill="1" applyAlignment="1" applyProtection="1">
      <alignment wrapText="1"/>
      <protection/>
    </xf>
    <xf numFmtId="0" fontId="0" fillId="33" borderId="0" xfId="0" applyFill="1" applyBorder="1" applyAlignment="1" applyProtection="1">
      <alignment wrapText="1"/>
      <protection/>
    </xf>
    <xf numFmtId="0" fontId="46" fillId="33" borderId="22" xfId="0" applyFont="1" applyFill="1" applyBorder="1" applyAlignment="1" applyProtection="1">
      <alignment horizontal="center" wrapText="1"/>
      <protection/>
    </xf>
    <xf numFmtId="0" fontId="46" fillId="0" borderId="14" xfId="0" applyFont="1" applyFill="1" applyBorder="1" applyAlignment="1" applyProtection="1">
      <alignment horizontal="left" vertical="center" wrapText="1"/>
      <protection locked="0"/>
    </xf>
    <xf numFmtId="0" fontId="0" fillId="37" borderId="23" xfId="0" applyFill="1" applyBorder="1" applyAlignment="1" applyProtection="1">
      <alignment horizontal="left" vertical="top" wrapText="1"/>
      <protection/>
    </xf>
    <xf numFmtId="0" fontId="0" fillId="0" borderId="24" xfId="0" applyBorder="1" applyAlignment="1" applyProtection="1" quotePrefix="1">
      <alignment horizontal="left" vertical="top" wrapText="1"/>
      <protection/>
    </xf>
    <xf numFmtId="0" fontId="0" fillId="0" borderId="25" xfId="0" applyBorder="1" applyAlignment="1" applyProtection="1" quotePrefix="1">
      <alignment horizontal="left" vertical="top" wrapText="1"/>
      <protection/>
    </xf>
    <xf numFmtId="0" fontId="46" fillId="0" borderId="20" xfId="0" applyFont="1" applyFill="1" applyBorder="1" applyAlignment="1" applyProtection="1">
      <alignment horizontal="left" vertical="top" wrapText="1"/>
      <protection locked="0"/>
    </xf>
    <xf numFmtId="0" fontId="53" fillId="0" borderId="19" xfId="0" applyFont="1" applyFill="1" applyBorder="1" applyAlignment="1" applyProtection="1">
      <alignment vertical="top" wrapText="1"/>
      <protection locked="0"/>
    </xf>
    <xf numFmtId="0" fontId="0" fillId="0" borderId="15" xfId="0" applyFill="1" applyBorder="1" applyAlignment="1" applyProtection="1">
      <alignment wrapText="1"/>
      <protection locked="0"/>
    </xf>
    <xf numFmtId="0" fontId="53" fillId="0" borderId="20" xfId="0" applyFont="1" applyFill="1" applyBorder="1" applyAlignment="1" applyProtection="1">
      <alignment vertical="top" wrapText="1"/>
      <protection locked="0"/>
    </xf>
    <xf numFmtId="0" fontId="53" fillId="0" borderId="21" xfId="0" applyFont="1" applyFill="1" applyBorder="1" applyAlignment="1" applyProtection="1">
      <alignment vertical="top" wrapText="1"/>
      <protection locked="0"/>
    </xf>
    <xf numFmtId="0" fontId="54" fillId="0" borderId="20" xfId="0" applyFont="1" applyFill="1" applyBorder="1" applyAlignment="1" applyProtection="1">
      <alignment horizontal="left" vertical="top"/>
      <protection locked="0"/>
    </xf>
    <xf numFmtId="0" fontId="52" fillId="0" borderId="0" xfId="0" applyFont="1" applyAlignment="1">
      <alignment wrapText="1"/>
    </xf>
    <xf numFmtId="0" fontId="46" fillId="33" borderId="0" xfId="0" applyFont="1" applyFill="1" applyBorder="1" applyAlignment="1">
      <alignment horizontal="center" vertical="center" wrapText="1"/>
    </xf>
    <xf numFmtId="0" fontId="34" fillId="40" borderId="26" xfId="52" applyFont="1" applyFill="1" applyBorder="1" applyAlignment="1" applyProtection="1">
      <alignment horizontal="center" vertical="center" wrapText="1"/>
      <protection/>
    </xf>
    <xf numFmtId="0" fontId="34" fillId="41" borderId="27" xfId="52" applyFont="1" applyFill="1" applyBorder="1" applyAlignment="1" applyProtection="1">
      <alignment horizontal="center" vertical="center" wrapText="1"/>
      <protection/>
    </xf>
    <xf numFmtId="0" fontId="34" fillId="42" borderId="28" xfId="52" applyFont="1" applyFill="1" applyBorder="1" applyAlignment="1" applyProtection="1">
      <alignment horizontal="center" vertical="center" wrapText="1"/>
      <protection/>
    </xf>
    <xf numFmtId="0" fontId="34" fillId="43" borderId="29" xfId="52" applyFont="1" applyFill="1" applyBorder="1" applyAlignment="1" applyProtection="1">
      <alignment horizontal="center" vertical="center" wrapText="1"/>
      <protection/>
    </xf>
    <xf numFmtId="0" fontId="34" fillId="44" borderId="30" xfId="52" applyFont="1" applyFill="1" applyBorder="1" applyAlignment="1" applyProtection="1">
      <alignment horizontal="center" vertical="center" wrapText="1"/>
      <protection/>
    </xf>
    <xf numFmtId="0" fontId="34" fillId="45" borderId="31" xfId="52" applyFont="1" applyFill="1" applyBorder="1" applyAlignment="1" applyProtection="1">
      <alignment horizontal="center" vertical="center" wrapText="1"/>
      <protection/>
    </xf>
    <xf numFmtId="0" fontId="34" fillId="46" borderId="32" xfId="52" applyFont="1" applyFill="1" applyBorder="1" applyAlignment="1" applyProtection="1">
      <alignment horizontal="center" vertical="center" wrapText="1"/>
      <protection/>
    </xf>
    <xf numFmtId="0" fontId="1" fillId="33" borderId="0" xfId="56" applyFont="1" applyFill="1" applyAlignment="1" applyProtection="1">
      <alignment vertical="top" wrapText="1"/>
      <protection/>
    </xf>
    <xf numFmtId="0" fontId="0" fillId="0" borderId="0" xfId="0" applyAlignment="1">
      <alignment wrapText="1"/>
    </xf>
    <xf numFmtId="0" fontId="55" fillId="33" borderId="0" xfId="0" applyFont="1" applyFill="1" applyAlignment="1">
      <alignment horizontal="left" vertical="top"/>
    </xf>
    <xf numFmtId="0" fontId="0" fillId="0" borderId="0" xfId="0" applyAlignment="1">
      <alignment/>
    </xf>
    <xf numFmtId="0" fontId="4" fillId="33" borderId="0" xfId="56" applyFont="1" applyFill="1" applyAlignment="1" applyProtection="1">
      <alignment horizontal="center"/>
      <protection/>
    </xf>
    <xf numFmtId="0" fontId="1" fillId="37" borderId="33" xfId="56" applyFill="1" applyBorder="1" applyAlignment="1" applyProtection="1">
      <alignment horizontal="center" vertical="center"/>
      <protection locked="0"/>
    </xf>
    <xf numFmtId="0" fontId="1" fillId="37" borderId="34" xfId="56" applyFill="1" applyBorder="1" applyAlignment="1" applyProtection="1">
      <alignment horizontal="center" vertical="center"/>
      <protection locked="0"/>
    </xf>
    <xf numFmtId="0" fontId="1" fillId="37" borderId="35" xfId="56" applyFill="1" applyBorder="1" applyAlignment="1" applyProtection="1">
      <alignment horizontal="center" vertical="center"/>
      <protection locked="0"/>
    </xf>
    <xf numFmtId="0" fontId="46" fillId="33" borderId="0" xfId="0" applyFont="1" applyFill="1" applyAlignment="1" applyProtection="1">
      <alignment horizontal="center" wrapText="1"/>
      <protection/>
    </xf>
    <xf numFmtId="0" fontId="0" fillId="0" borderId="15" xfId="0" applyBorder="1" applyAlignment="1" applyProtection="1" quotePrefix="1">
      <alignment horizontal="left" vertical="top" wrapText="1"/>
      <protection/>
    </xf>
    <xf numFmtId="0" fontId="0" fillId="0" borderId="17" xfId="0" applyBorder="1" applyAlignment="1" applyProtection="1" quotePrefix="1">
      <alignment horizontal="left" vertical="top" wrapText="1"/>
      <protection/>
    </xf>
    <xf numFmtId="0" fontId="46" fillId="33" borderId="0" xfId="0" applyFont="1" applyFill="1" applyAlignment="1" applyProtection="1">
      <alignment horizontal="center"/>
      <protection/>
    </xf>
    <xf numFmtId="0" fontId="46" fillId="33" borderId="22" xfId="0" applyFont="1" applyFill="1" applyBorder="1" applyAlignment="1" applyProtection="1">
      <alignment horizontal="center"/>
      <protection/>
    </xf>
    <xf numFmtId="0" fontId="0" fillId="37" borderId="19" xfId="0" applyFill="1" applyBorder="1" applyAlignment="1" applyProtection="1">
      <alignment horizontal="left" vertical="top" wrapText="1"/>
      <protection/>
    </xf>
    <xf numFmtId="0" fontId="0" fillId="37" borderId="21"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52" fillId="37" borderId="33" xfId="0" applyFont="1" applyFill="1" applyBorder="1" applyAlignment="1" applyProtection="1">
      <alignment horizontal="left" vertical="top" wrapText="1"/>
      <protection/>
    </xf>
    <xf numFmtId="0" fontId="52" fillId="37" borderId="35" xfId="0" applyFont="1" applyFill="1" applyBorder="1" applyAlignment="1" applyProtection="1">
      <alignment horizontal="left" vertical="top" wrapText="1"/>
      <protection/>
    </xf>
    <xf numFmtId="0" fontId="52" fillId="0" borderId="36" xfId="0" applyFont="1" applyBorder="1" applyAlignment="1" applyProtection="1" quotePrefix="1">
      <alignment horizontal="left" vertical="top" wrapText="1"/>
      <protection/>
    </xf>
    <xf numFmtId="0" fontId="52" fillId="0" borderId="37" xfId="0" applyFont="1" applyBorder="1" applyAlignment="1" applyProtection="1" quotePrefix="1">
      <alignment horizontal="left" vertical="top" wrapText="1"/>
      <protection/>
    </xf>
    <xf numFmtId="0" fontId="52" fillId="0" borderId="38" xfId="0" applyFont="1" applyBorder="1" applyAlignment="1" applyProtection="1" quotePrefix="1">
      <alignment horizontal="left" vertical="top" wrapText="1"/>
      <protection/>
    </xf>
    <xf numFmtId="0" fontId="52" fillId="0" borderId="39" xfId="0" applyFont="1" applyBorder="1" applyAlignment="1" applyProtection="1" quotePrefix="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1025"/>
          <c:w val="0.808"/>
          <c:h val="0.947"/>
        </c:manualLayout>
      </c:layout>
      <c:bubbleChart>
        <c:varyColors val="0"/>
        <c:ser>
          <c:idx val="0"/>
          <c:order val="0"/>
          <c:tx>
            <c:strRef>
              <c:f>Graph!$N$2</c:f>
              <c:strCache>
                <c:ptCount val="1"/>
                <c:pt idx="0">
                  <c:v>Strategic</c:v>
                </c:pt>
              </c:strCache>
            </c:strRef>
          </c:tx>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Strategic</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r"/>
            <c:showLegendKey val="0"/>
            <c:showVal val="0"/>
            <c:showBubbleSize val="0"/>
            <c:showCatName val="1"/>
            <c:showSerName val="0"/>
            <c:showPercent val="0"/>
          </c:dLbls>
          <c:xVal>
            <c:numRef>
              <c:f>Graph!$O$2</c:f>
              <c:numCache/>
            </c:numRef>
          </c:xVal>
          <c:yVal>
            <c:numRef>
              <c:f>Graph!$P$2</c:f>
              <c:numCache/>
            </c:numRef>
          </c:yVal>
          <c:bubbleSize>
            <c:numRef>
              <c:f>Graph!$Q$2</c:f>
              <c:numCache/>
            </c:numRef>
          </c:bubbleSize>
          <c:bubble3D val="1"/>
        </c:ser>
        <c:ser>
          <c:idx val="1"/>
          <c:order val="1"/>
          <c:tx>
            <c:strRef>
              <c:f>Graph!$N$3</c:f>
              <c:strCache>
                <c:ptCount val="1"/>
                <c:pt idx="0">
                  <c:v>Financial</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Financial</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1"/>
            <c:showSerName val="0"/>
            <c:showPercent val="0"/>
          </c:dLbls>
          <c:xVal>
            <c:numRef>
              <c:f>Graph!$O$3</c:f>
              <c:numCache/>
            </c:numRef>
          </c:xVal>
          <c:yVal>
            <c:numRef>
              <c:f>Graph!$P$3</c:f>
              <c:numCache/>
            </c:numRef>
          </c:yVal>
          <c:bubbleSize>
            <c:numRef>
              <c:f>Graph!$Q$3</c:f>
              <c:numCache/>
            </c:numRef>
          </c:bubbleSize>
          <c:bubble3D val="1"/>
        </c:ser>
        <c:ser>
          <c:idx val="2"/>
          <c:order val="2"/>
          <c:tx>
            <c:strRef>
              <c:f>Graph!$N$4</c:f>
              <c:strCache>
                <c:ptCount val="1"/>
                <c:pt idx="0">
                  <c:v>Compliance</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Compliance</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1"/>
            <c:showSerName val="0"/>
            <c:showPercent val="0"/>
          </c:dLbls>
          <c:xVal>
            <c:numRef>
              <c:f>Graph!$O$4</c:f>
              <c:numCache/>
            </c:numRef>
          </c:xVal>
          <c:yVal>
            <c:numRef>
              <c:f>Graph!$P$4</c:f>
              <c:numCache/>
            </c:numRef>
          </c:yVal>
          <c:bubbleSize>
            <c:numRef>
              <c:f>Graph!$Q$4</c:f>
              <c:numCache/>
            </c:numRef>
          </c:bubbleSize>
          <c:bubble3D val="1"/>
        </c:ser>
        <c:ser>
          <c:idx val="3"/>
          <c:order val="3"/>
          <c:tx>
            <c:strRef>
              <c:f>Graph!$N$5</c:f>
              <c:strCache>
                <c:ptCount val="1"/>
                <c:pt idx="0">
                  <c:v>Reputational</c:v>
                </c:pt>
              </c:strCache>
            </c:strRef>
          </c:tx>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Reputational</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1"/>
            <c:showSerName val="0"/>
            <c:showPercent val="0"/>
          </c:dLbls>
          <c:xVal>
            <c:numRef>
              <c:f>Graph!$O$5</c:f>
              <c:numCache/>
            </c:numRef>
          </c:xVal>
          <c:yVal>
            <c:numRef>
              <c:f>Graph!$P$5</c:f>
              <c:numCache/>
            </c:numRef>
          </c:yVal>
          <c:bubbleSize>
            <c:numRef>
              <c:f>Graph!$Q$5</c:f>
              <c:numCache/>
            </c:numRef>
          </c:bubbleSize>
          <c:bubble3D val="1"/>
        </c:ser>
        <c:ser>
          <c:idx val="4"/>
          <c:order val="4"/>
          <c:tx>
            <c:strRef>
              <c:f>Graph!$N$7</c:f>
              <c:strCache>
                <c:ptCount val="1"/>
                <c:pt idx="0">
                  <c:v>Reporting</c:v>
                </c:pt>
              </c:strCache>
            </c:strRef>
          </c:tx>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Reporting</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1"/>
            <c:showSerName val="0"/>
            <c:showPercent val="0"/>
          </c:dLbls>
          <c:xVal>
            <c:numRef>
              <c:f>Graph!$O$7</c:f>
              <c:numCache/>
            </c:numRef>
          </c:xVal>
          <c:yVal>
            <c:numRef>
              <c:f>Graph!$P$7</c:f>
              <c:numCache/>
            </c:numRef>
          </c:yVal>
          <c:bubbleSize>
            <c:numRef>
              <c:f>Graph!$Q$7</c:f>
              <c:numCache/>
            </c:numRef>
          </c:bubbleSize>
          <c:bubble3D val="1"/>
        </c:ser>
        <c:ser>
          <c:idx val="5"/>
          <c:order val="5"/>
          <c:tx>
            <c:strRef>
              <c:f>Graph!$N$6</c:f>
              <c:strCache>
                <c:ptCount val="1"/>
                <c:pt idx="0">
                  <c:v>Operational</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Operational</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Percent val="0"/>
          </c:dLbls>
          <c:xVal>
            <c:numRef>
              <c:f>Graph!$O$6</c:f>
              <c:numCache/>
            </c:numRef>
          </c:xVal>
          <c:yVal>
            <c:numRef>
              <c:f>Graph!$P$6</c:f>
              <c:numCache/>
            </c:numRef>
          </c:yVal>
          <c:bubbleSize>
            <c:numRef>
              <c:f>Graph!$Q$6</c:f>
              <c:numCache/>
            </c:numRef>
          </c:bubbleSize>
          <c:bubble3D val="1"/>
        </c:ser>
        <c:axId val="33745902"/>
        <c:axId val="35277663"/>
      </c:bubbleChart>
      <c:valAx>
        <c:axId val="33745902"/>
        <c:scaling>
          <c:orientation val="minMax"/>
          <c:max val="6"/>
          <c:min val="0"/>
        </c:scaling>
        <c:axPos val="b"/>
        <c:title>
          <c:tx>
            <c:rich>
              <a:bodyPr vert="horz" rot="0" anchor="ctr"/>
              <a:lstStyle/>
              <a:p>
                <a:pPr algn="ctr">
                  <a:defRPr/>
                </a:pPr>
                <a:r>
                  <a:rPr lang="en-US" cap="none" sz="1000" b="1" i="0" u="none" baseline="0">
                    <a:solidFill>
                      <a:srgbClr val="000000"/>
                    </a:solidFill>
                    <a:latin typeface="Calibri"/>
                    <a:ea typeface="Calibri"/>
                    <a:cs typeface="Calibri"/>
                  </a:rPr>
                  <a:t>Frequency</a:t>
                </a:r>
              </a:p>
            </c:rich>
          </c:tx>
          <c:layout>
            <c:manualLayout>
              <c:xMode val="factor"/>
              <c:yMode val="factor"/>
              <c:x val="0"/>
              <c:y val="-0.0005"/>
            </c:manualLayout>
          </c:layout>
          <c:overlay val="0"/>
          <c:spPr>
            <a:noFill/>
            <a:ln w="3175">
              <a:noFill/>
            </a:ln>
          </c:spPr>
        </c:title>
        <c:delete val="0"/>
        <c:numFmt formatCode="General" sourceLinked="0"/>
        <c:majorTickMark val="none"/>
        <c:minorTickMark val="none"/>
        <c:tickLblPos val="none"/>
        <c:spPr>
          <a:ln w="3175">
            <a:solidFill>
              <a:srgbClr val="808080"/>
            </a:solidFill>
          </a:ln>
        </c:spPr>
        <c:crossAx val="35277663"/>
        <c:crossesAt val="0"/>
        <c:crossBetween val="midCat"/>
        <c:dispUnits/>
      </c:valAx>
      <c:valAx>
        <c:axId val="35277663"/>
        <c:scaling>
          <c:orientation val="minMax"/>
          <c:max val="6"/>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Severity</a:t>
                </a:r>
              </a:p>
            </c:rich>
          </c:tx>
          <c:layout>
            <c:manualLayout>
              <c:xMode val="factor"/>
              <c:yMode val="factor"/>
              <c:x val="-0.000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one"/>
        <c:spPr>
          <a:ln w="3175">
            <a:solidFill>
              <a:srgbClr val="808080"/>
            </a:solidFill>
          </a:ln>
        </c:spPr>
        <c:crossAx val="33745902"/>
        <c:crossesAt val="0"/>
        <c:crossBetween val="midCat"/>
        <c:dispUnits/>
      </c:valAx>
      <c:spPr>
        <a:noFill/>
        <a:ln>
          <a:noFill/>
        </a:ln>
      </c:spPr>
    </c:plotArea>
    <c:legend>
      <c:legendPos val="r"/>
      <c:layout>
        <c:manualLayout>
          <c:xMode val="edge"/>
          <c:yMode val="edge"/>
          <c:x val="0.85575"/>
          <c:y val="0.2905"/>
          <c:w val="0.1385"/>
          <c:h val="0.30975"/>
        </c:manualLayout>
      </c:layout>
      <c:overlay val="0"/>
      <c:spPr>
        <a:noFill/>
        <a:ln w="3175">
          <a:noFill/>
        </a:ln>
      </c:spPr>
    </c:legend>
    <c:plotVisOnly val="1"/>
    <c:dispBlanksAs val="gap"/>
    <c:showDLblsOverMax val="0"/>
  </c:chart>
  <c:spPr>
    <a:gradFill rotWithShape="1">
      <a:gsLst>
        <a:gs pos="0">
          <a:srgbClr val="BCBCBC"/>
        </a:gs>
        <a:gs pos="35001">
          <a:srgbClr val="D0D0D0"/>
        </a:gs>
        <a:gs pos="100000">
          <a:srgbClr val="EDEDED"/>
        </a:gs>
      </a:gsLst>
      <a:lin ang="54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11.emf" /><Relationship Id="rId6" Type="http://schemas.openxmlformats.org/officeDocument/2006/relationships/image" Target="../media/image14.emf" /><Relationship Id="rId7" Type="http://schemas.openxmlformats.org/officeDocument/2006/relationships/image" Target="../media/image12.emf" /><Relationship Id="rId8" Type="http://schemas.openxmlformats.org/officeDocument/2006/relationships/image" Target="../media/image1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3.emf" /><Relationship Id="rId6" Type="http://schemas.openxmlformats.org/officeDocument/2006/relationships/image" Target="../media/image15.emf" /><Relationship Id="rId7" Type="http://schemas.openxmlformats.org/officeDocument/2006/relationships/image" Target="../media/image3.emf" /><Relationship Id="rId8" Type="http://schemas.openxmlformats.org/officeDocument/2006/relationships/image" Target="../media/image9.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emf" /><Relationship Id="rId7" Type="http://schemas.openxmlformats.org/officeDocument/2006/relationships/image" Target="../media/image3.emf" /><Relationship Id="rId8" Type="http://schemas.openxmlformats.org/officeDocument/2006/relationships/image" Target="../media/image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7.emf" /><Relationship Id="rId6" Type="http://schemas.openxmlformats.org/officeDocument/2006/relationships/image" Target="../media/image14.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6.emf" /><Relationship Id="rId10" Type="http://schemas.openxmlformats.org/officeDocument/2006/relationships/image" Target="../media/image11.emf" /><Relationship Id="rId11"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13.emf" /><Relationship Id="rId6" Type="http://schemas.openxmlformats.org/officeDocument/2006/relationships/image" Target="../media/image5.emf" /><Relationship Id="rId7" Type="http://schemas.openxmlformats.org/officeDocument/2006/relationships/image" Target="../media/image3.emf" /><Relationship Id="rId8" Type="http://schemas.openxmlformats.org/officeDocument/2006/relationships/image" Target="../media/image9.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4.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7.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28</xdr:row>
      <xdr:rowOff>38100</xdr:rowOff>
    </xdr:from>
    <xdr:to>
      <xdr:col>7</xdr:col>
      <xdr:colOff>247650</xdr:colOff>
      <xdr:row>29</xdr:row>
      <xdr:rowOff>0</xdr:rowOff>
    </xdr:to>
    <xdr:sp>
      <xdr:nvSpPr>
        <xdr:cNvPr id="1" name="Right Arrow 1"/>
        <xdr:cNvSpPr>
          <a:spLocks/>
        </xdr:cNvSpPr>
      </xdr:nvSpPr>
      <xdr:spPr>
        <a:xfrm>
          <a:off x="3429000" y="5276850"/>
          <a:ext cx="276225" cy="161925"/>
        </a:xfrm>
        <a:prstGeom prst="rightArrow">
          <a:avLst>
            <a:gd name="adj" fmla="val 2166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590550</xdr:colOff>
      <xdr:row>32</xdr:row>
      <xdr:rowOff>28575</xdr:rowOff>
    </xdr:from>
    <xdr:to>
      <xdr:col>7</xdr:col>
      <xdr:colOff>238125</xdr:colOff>
      <xdr:row>33</xdr:row>
      <xdr:rowOff>0</xdr:rowOff>
    </xdr:to>
    <xdr:sp>
      <xdr:nvSpPr>
        <xdr:cNvPr id="2" name="Right Arrow 2"/>
        <xdr:cNvSpPr>
          <a:spLocks/>
        </xdr:cNvSpPr>
      </xdr:nvSpPr>
      <xdr:spPr>
        <a:xfrm>
          <a:off x="3409950" y="6048375"/>
          <a:ext cx="285750" cy="161925"/>
        </a:xfrm>
        <a:prstGeom prst="rightArrow">
          <a:avLst>
            <a:gd name="adj" fmla="val 2166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1</xdr:row>
      <xdr:rowOff>114300</xdr:rowOff>
    </xdr:from>
    <xdr:to>
      <xdr:col>10</xdr:col>
      <xdr:colOff>123825</xdr:colOff>
      <xdr:row>18</xdr:row>
      <xdr:rowOff>371475</xdr:rowOff>
    </xdr:to>
    <xdr:graphicFrame>
      <xdr:nvGraphicFramePr>
        <xdr:cNvPr id="1" name="Chart 1"/>
        <xdr:cNvGraphicFramePr/>
      </xdr:nvGraphicFramePr>
      <xdr:xfrm>
        <a:off x="2581275" y="304800"/>
        <a:ext cx="6753225" cy="4533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N34"/>
  <sheetViews>
    <sheetView showGridLines="0" showRowColHeaders="0" tabSelected="1" zoomScalePageLayoutView="0" workbookViewId="0" topLeftCell="A1">
      <selection activeCell="A1" sqref="A1"/>
    </sheetView>
  </sheetViews>
  <sheetFormatPr defaultColWidth="9.140625" defaultRowHeight="15"/>
  <cols>
    <col min="1" max="1" width="2.8515625" style="1" customWidth="1"/>
    <col min="2" max="3" width="9.140625" style="1" customWidth="1"/>
    <col min="4" max="4" width="3.8515625" style="1" customWidth="1"/>
    <col min="5" max="5" width="9.140625" style="1" customWidth="1"/>
    <col min="6" max="6" width="8.140625" style="1" customWidth="1"/>
    <col min="7" max="7" width="9.57421875" style="1" customWidth="1"/>
    <col min="8" max="8" width="4.421875" style="1" customWidth="1"/>
    <col min="9" max="9" width="12.00390625" style="1" customWidth="1"/>
    <col min="10" max="10" width="15.28125" style="1" customWidth="1"/>
    <col min="11" max="12" width="9.140625" style="1" customWidth="1"/>
    <col min="13" max="13" width="16.8515625" style="1" customWidth="1"/>
    <col min="14" max="14" width="31.28125" style="1" customWidth="1"/>
    <col min="15" max="15" width="1.421875" style="1" customWidth="1"/>
    <col min="16" max="16384" width="9.140625" style="1" customWidth="1"/>
  </cols>
  <sheetData>
    <row r="2" spans="2:14" ht="15">
      <c r="B2" s="98" t="s">
        <v>58</v>
      </c>
      <c r="C2" s="98"/>
      <c r="D2" s="98"/>
      <c r="E2" s="98"/>
      <c r="F2" s="98"/>
      <c r="G2" s="98"/>
      <c r="H2" s="98"/>
      <c r="I2" s="98"/>
      <c r="J2" s="98"/>
      <c r="K2" s="99"/>
      <c r="L2" s="99"/>
      <c r="M2" s="99"/>
      <c r="N2" s="99"/>
    </row>
    <row r="3" spans="2:14" ht="15">
      <c r="B3" s="98"/>
      <c r="C3" s="98"/>
      <c r="D3" s="98"/>
      <c r="E3" s="98"/>
      <c r="F3" s="98"/>
      <c r="G3" s="98"/>
      <c r="H3" s="98"/>
      <c r="I3" s="98"/>
      <c r="J3" s="98"/>
      <c r="K3" s="99"/>
      <c r="L3" s="99"/>
      <c r="M3" s="99"/>
      <c r="N3" s="99"/>
    </row>
    <row r="4" spans="2:14" ht="15" customHeight="1">
      <c r="B4" s="96" t="s">
        <v>72</v>
      </c>
      <c r="C4" s="97"/>
      <c r="D4" s="97"/>
      <c r="E4" s="97"/>
      <c r="F4" s="97"/>
      <c r="G4" s="97"/>
      <c r="H4" s="97"/>
      <c r="I4" s="97"/>
      <c r="J4" s="97"/>
      <c r="L4" s="100" t="s">
        <v>45</v>
      </c>
      <c r="M4" s="100"/>
      <c r="N4" s="100"/>
    </row>
    <row r="5" spans="2:14" ht="15">
      <c r="B5" s="97"/>
      <c r="C5" s="97"/>
      <c r="D5" s="97"/>
      <c r="E5" s="97"/>
      <c r="F5" s="97"/>
      <c r="G5" s="97"/>
      <c r="H5" s="97"/>
      <c r="I5" s="97"/>
      <c r="J5" s="97"/>
      <c r="L5" s="13"/>
      <c r="M5" s="14" t="s">
        <v>47</v>
      </c>
      <c r="N5" s="101"/>
    </row>
    <row r="6" spans="2:14" ht="15">
      <c r="B6" s="97"/>
      <c r="C6" s="97"/>
      <c r="D6" s="97"/>
      <c r="E6" s="97"/>
      <c r="F6" s="97"/>
      <c r="G6" s="97"/>
      <c r="H6" s="97"/>
      <c r="I6" s="97"/>
      <c r="J6" s="97"/>
      <c r="L6" s="13"/>
      <c r="M6" s="14"/>
      <c r="N6" s="102"/>
    </row>
    <row r="7" spans="2:14" ht="15">
      <c r="B7" s="97"/>
      <c r="C7" s="97"/>
      <c r="D7" s="97"/>
      <c r="E7" s="97"/>
      <c r="F7" s="97"/>
      <c r="G7" s="97"/>
      <c r="H7" s="97"/>
      <c r="I7" s="97"/>
      <c r="J7" s="97"/>
      <c r="L7" s="13"/>
      <c r="M7" s="14"/>
      <c r="N7" s="102"/>
    </row>
    <row r="8" spans="2:14" ht="15">
      <c r="B8" s="97"/>
      <c r="C8" s="97"/>
      <c r="D8" s="97"/>
      <c r="E8" s="97"/>
      <c r="F8" s="97"/>
      <c r="G8" s="97"/>
      <c r="H8" s="97"/>
      <c r="I8" s="97"/>
      <c r="J8" s="97"/>
      <c r="L8" s="13"/>
      <c r="M8" s="14"/>
      <c r="N8" s="102"/>
    </row>
    <row r="9" spans="2:14" ht="15">
      <c r="B9" s="97"/>
      <c r="C9" s="97"/>
      <c r="D9" s="97"/>
      <c r="E9" s="97"/>
      <c r="F9" s="97"/>
      <c r="G9" s="97"/>
      <c r="H9" s="97"/>
      <c r="I9" s="97"/>
      <c r="J9" s="97"/>
      <c r="L9" s="13"/>
      <c r="N9" s="103"/>
    </row>
    <row r="10" spans="2:14" ht="15">
      <c r="B10" s="97"/>
      <c r="C10" s="97"/>
      <c r="D10" s="97"/>
      <c r="E10" s="97"/>
      <c r="F10" s="97"/>
      <c r="G10" s="97"/>
      <c r="H10" s="97"/>
      <c r="I10" s="97"/>
      <c r="J10" s="97"/>
      <c r="L10" s="13"/>
      <c r="M10" s="14" t="s">
        <v>5</v>
      </c>
      <c r="N10" s="15"/>
    </row>
    <row r="11" spans="2:14" ht="15">
      <c r="B11" s="97"/>
      <c r="C11" s="97"/>
      <c r="D11" s="97"/>
      <c r="E11" s="97"/>
      <c r="F11" s="97"/>
      <c r="G11" s="97"/>
      <c r="H11" s="97"/>
      <c r="I11" s="97"/>
      <c r="J11" s="97"/>
      <c r="L11" s="13"/>
      <c r="M11" s="14" t="s">
        <v>6</v>
      </c>
      <c r="N11" s="15"/>
    </row>
    <row r="12" spans="2:14" ht="15">
      <c r="B12" s="97"/>
      <c r="C12" s="97"/>
      <c r="D12" s="97"/>
      <c r="E12" s="97"/>
      <c r="F12" s="97"/>
      <c r="G12" s="97"/>
      <c r="H12" s="97"/>
      <c r="I12" s="97"/>
      <c r="J12" s="97"/>
      <c r="L12" s="13"/>
      <c r="M12" s="14" t="s">
        <v>7</v>
      </c>
      <c r="N12" s="15"/>
    </row>
    <row r="13" spans="2:14" ht="15">
      <c r="B13" s="97"/>
      <c r="C13" s="97"/>
      <c r="D13" s="97"/>
      <c r="E13" s="97"/>
      <c r="F13" s="97"/>
      <c r="G13" s="97"/>
      <c r="H13" s="97"/>
      <c r="I13" s="97"/>
      <c r="J13" s="97"/>
      <c r="L13" s="13"/>
      <c r="M13" s="14"/>
      <c r="N13" s="15"/>
    </row>
    <row r="14" spans="2:14" ht="15">
      <c r="B14" s="97"/>
      <c r="C14" s="97"/>
      <c r="D14" s="97"/>
      <c r="E14" s="97"/>
      <c r="F14" s="97"/>
      <c r="G14" s="97"/>
      <c r="H14" s="97"/>
      <c r="I14" s="97"/>
      <c r="J14" s="97"/>
      <c r="L14" s="13"/>
      <c r="M14" s="14"/>
      <c r="N14" s="15"/>
    </row>
    <row r="15" spans="2:14" ht="15">
      <c r="B15" s="97"/>
      <c r="C15" s="97"/>
      <c r="D15" s="97"/>
      <c r="E15" s="97"/>
      <c r="F15" s="97"/>
      <c r="G15" s="97"/>
      <c r="H15" s="97"/>
      <c r="I15" s="97"/>
      <c r="J15" s="97"/>
      <c r="L15" s="13"/>
      <c r="M15" s="14" t="s">
        <v>46</v>
      </c>
      <c r="N15" s="16"/>
    </row>
    <row r="16" spans="2:10" ht="6.75" customHeight="1">
      <c r="B16" s="97"/>
      <c r="C16" s="97"/>
      <c r="D16" s="97"/>
      <c r="E16" s="97"/>
      <c r="F16" s="97"/>
      <c r="G16" s="97"/>
      <c r="H16" s="97"/>
      <c r="I16" s="97"/>
      <c r="J16" s="97"/>
    </row>
    <row r="17" spans="2:10" ht="15">
      <c r="B17" s="97"/>
      <c r="C17" s="97"/>
      <c r="D17" s="97"/>
      <c r="E17" s="97"/>
      <c r="F17" s="97"/>
      <c r="G17" s="97"/>
      <c r="H17" s="97"/>
      <c r="I17" s="97"/>
      <c r="J17" s="97"/>
    </row>
    <row r="18" spans="2:10" ht="15">
      <c r="B18" s="97"/>
      <c r="C18" s="97"/>
      <c r="D18" s="97"/>
      <c r="E18" s="97"/>
      <c r="F18" s="97"/>
      <c r="G18" s="97"/>
      <c r="H18" s="97"/>
      <c r="I18" s="97"/>
      <c r="J18" s="97"/>
    </row>
    <row r="19" spans="2:10" ht="15">
      <c r="B19" s="97"/>
      <c r="C19" s="97"/>
      <c r="D19" s="97"/>
      <c r="E19" s="97"/>
      <c r="F19" s="97"/>
      <c r="G19" s="97"/>
      <c r="H19" s="97"/>
      <c r="I19" s="97"/>
      <c r="J19" s="97"/>
    </row>
    <row r="20" spans="2:10" ht="15" customHeight="1">
      <c r="B20" s="97"/>
      <c r="C20" s="97"/>
      <c r="D20" s="97"/>
      <c r="E20" s="97"/>
      <c r="F20" s="97"/>
      <c r="G20" s="97"/>
      <c r="H20" s="97"/>
      <c r="I20" s="97"/>
      <c r="J20" s="97"/>
    </row>
    <row r="21" spans="2:10" ht="15">
      <c r="B21" s="97"/>
      <c r="C21" s="97"/>
      <c r="D21" s="97"/>
      <c r="E21" s="97"/>
      <c r="F21" s="97"/>
      <c r="G21" s="97"/>
      <c r="H21" s="97"/>
      <c r="I21" s="97"/>
      <c r="J21" s="97"/>
    </row>
    <row r="22" spans="2:10" ht="15">
      <c r="B22" s="97"/>
      <c r="C22" s="97"/>
      <c r="D22" s="97"/>
      <c r="E22" s="97"/>
      <c r="F22" s="97"/>
      <c r="G22" s="97"/>
      <c r="H22" s="97"/>
      <c r="I22" s="97"/>
      <c r="J22" s="97"/>
    </row>
    <row r="23" spans="2:10" ht="15">
      <c r="B23" s="97"/>
      <c r="C23" s="97"/>
      <c r="D23" s="97"/>
      <c r="E23" s="97"/>
      <c r="F23" s="97"/>
      <c r="G23" s="97"/>
      <c r="H23" s="97"/>
      <c r="I23" s="97"/>
      <c r="J23" s="97"/>
    </row>
    <row r="24" spans="2:10" ht="15">
      <c r="B24" s="97"/>
      <c r="C24" s="97"/>
      <c r="D24" s="97"/>
      <c r="E24" s="97"/>
      <c r="F24" s="97"/>
      <c r="G24" s="97"/>
      <c r="H24" s="97"/>
      <c r="I24" s="97"/>
      <c r="J24" s="97"/>
    </row>
    <row r="25" spans="2:10" ht="15">
      <c r="B25" s="97"/>
      <c r="C25" s="97"/>
      <c r="D25" s="97"/>
      <c r="E25" s="97"/>
      <c r="F25" s="97"/>
      <c r="G25" s="97"/>
      <c r="H25" s="97"/>
      <c r="I25" s="97"/>
      <c r="J25" s="97"/>
    </row>
    <row r="26" spans="2:10" ht="15">
      <c r="B26" s="97"/>
      <c r="C26" s="97"/>
      <c r="D26" s="97"/>
      <c r="E26" s="97"/>
      <c r="F26" s="97"/>
      <c r="G26" s="97"/>
      <c r="H26" s="97"/>
      <c r="I26" s="97"/>
      <c r="J26" s="97"/>
    </row>
    <row r="27" ht="15.75" thickBot="1"/>
    <row r="28" spans="2:8" ht="15" customHeight="1">
      <c r="B28" s="92" t="s">
        <v>4</v>
      </c>
      <c r="C28" s="93"/>
      <c r="E28" s="88" t="s">
        <v>74</v>
      </c>
      <c r="F28" s="88"/>
      <c r="G28" s="88"/>
      <c r="H28" s="38"/>
    </row>
    <row r="29" spans="2:8" ht="15.75" thickBot="1">
      <c r="B29" s="94"/>
      <c r="C29" s="95"/>
      <c r="E29" s="88"/>
      <c r="F29" s="88"/>
      <c r="G29" s="88"/>
      <c r="H29" s="39"/>
    </row>
    <row r="30" spans="5:8" ht="15">
      <c r="E30" s="88"/>
      <c r="F30" s="88"/>
      <c r="G30" s="88"/>
      <c r="H30" s="38"/>
    </row>
    <row r="31" ht="15.75" thickBot="1"/>
    <row r="32" spans="5:9" ht="15">
      <c r="E32" s="88" t="s">
        <v>73</v>
      </c>
      <c r="F32" s="88"/>
      <c r="G32" s="88"/>
      <c r="H32" s="38"/>
      <c r="I32" s="89" t="s">
        <v>83</v>
      </c>
    </row>
    <row r="33" spans="5:9" ht="15">
      <c r="E33" s="88"/>
      <c r="F33" s="88"/>
      <c r="G33" s="88"/>
      <c r="H33" s="39"/>
      <c r="I33" s="90"/>
    </row>
    <row r="34" spans="5:9" ht="15.75" thickBot="1">
      <c r="E34" s="88"/>
      <c r="F34" s="88"/>
      <c r="G34" s="88"/>
      <c r="H34" s="38"/>
      <c r="I34" s="91"/>
    </row>
  </sheetData>
  <sheetProtection/>
  <mergeCells count="8">
    <mergeCell ref="E32:G34"/>
    <mergeCell ref="I32:I34"/>
    <mergeCell ref="B28:C29"/>
    <mergeCell ref="B4:J26"/>
    <mergeCell ref="B2:N3"/>
    <mergeCell ref="L4:N4"/>
    <mergeCell ref="N5:N9"/>
    <mergeCell ref="E28:G30"/>
  </mergeCells>
  <dataValidations count="1">
    <dataValidation type="list" allowBlank="1" showInputMessage="1" showErrorMessage="1" sqref="N10">
      <formula1>Locations</formula1>
    </dataValidation>
  </dataValidations>
  <hyperlinks>
    <hyperlink ref="B28:C29" location="Strategic!A1" display="Get Started!"/>
    <hyperlink ref="I32:I33" location="Strategic!A1" display="Get Started!"/>
    <hyperlink ref="I32:I34" location="ForPrint!A1" display="Printer-friendly Summary"/>
  </hyperlinks>
  <printOptions/>
  <pageMargins left="0.7" right="0.7" top="0.75" bottom="0.75" header="0.3" footer="0.3"/>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dimension ref="A17:J147"/>
  <sheetViews>
    <sheetView showGridLines="0" zoomScaleSheetLayoutView="100" zoomScalePageLayoutView="0" workbookViewId="0" topLeftCell="A1">
      <selection activeCell="A1" sqref="A1"/>
    </sheetView>
  </sheetViews>
  <sheetFormatPr defaultColWidth="9.140625" defaultRowHeight="15"/>
  <cols>
    <col min="1" max="1" width="34.28125" style="46" customWidth="1"/>
    <col min="2" max="3" width="17.140625" style="46" customWidth="1"/>
    <col min="4" max="6" width="34.28125" style="46" customWidth="1"/>
    <col min="7" max="7" width="12.00390625" style="46" bestFit="1" customWidth="1"/>
    <col min="8" max="8" width="15.8515625" style="46" customWidth="1"/>
    <col min="9" max="16384" width="9.140625" style="46" customWidth="1"/>
  </cols>
  <sheetData>
    <row r="1" ht="12.75"/>
    <row r="2" ht="12.75"/>
    <row r="3" ht="12.75"/>
    <row r="4" ht="12.75"/>
    <row r="5" ht="12.75"/>
    <row r="6" ht="12.75"/>
    <row r="7" ht="12.75"/>
    <row r="8" ht="12.75"/>
    <row r="9" ht="12.75"/>
    <row r="10" ht="12.75"/>
    <row r="11" ht="12.75"/>
    <row r="12" ht="12.75"/>
    <row r="13" ht="12.75"/>
    <row r="14" ht="12.75"/>
    <row r="15" ht="12.75"/>
    <row r="16" ht="12.75"/>
    <row r="17" ht="12.75">
      <c r="A17" s="45" t="s">
        <v>75</v>
      </c>
    </row>
    <row r="18" spans="1:2" ht="12.75">
      <c r="A18" s="47" t="s">
        <v>76</v>
      </c>
      <c r="B18" s="48"/>
    </row>
    <row r="19" spans="1:10" ht="12.75">
      <c r="A19" s="112" t="str">
        <f>Strategic!$B$16</f>
        <v>1. (Use this space to list your strategic objectives.)</v>
      </c>
      <c r="B19" s="114" t="str">
        <f>Strategic!$B$17</f>
        <v>2.</v>
      </c>
      <c r="C19" s="115">
        <f>Strategic!C9</f>
        <v>0</v>
      </c>
      <c r="D19" s="112" t="str">
        <f>Strategic!$B$18</f>
        <v>3.</v>
      </c>
      <c r="E19" s="112" t="str">
        <f>Strategic!$B$19</f>
        <v>4.</v>
      </c>
      <c r="F19" s="112" t="str">
        <f>Strategic!$B$20</f>
        <v>5.</v>
      </c>
      <c r="G19" s="58"/>
      <c r="H19" s="58"/>
      <c r="I19" s="58"/>
      <c r="J19" s="58"/>
    </row>
    <row r="20" spans="1:10" ht="12.75">
      <c r="A20" s="113"/>
      <c r="B20" s="116"/>
      <c r="C20" s="117"/>
      <c r="D20" s="113"/>
      <c r="E20" s="113"/>
      <c r="F20" s="113"/>
      <c r="G20" s="59"/>
      <c r="H20" s="59"/>
      <c r="I20" s="59"/>
      <c r="J20" s="59"/>
    </row>
    <row r="21" spans="1:10" ht="12.75">
      <c r="A21" s="60"/>
      <c r="B21" s="61"/>
      <c r="C21" s="61"/>
      <c r="D21" s="62"/>
      <c r="E21" s="62"/>
      <c r="F21" s="62"/>
      <c r="G21" s="59"/>
      <c r="H21" s="59"/>
      <c r="I21" s="59"/>
      <c r="J21" s="59"/>
    </row>
    <row r="22" spans="1:6" ht="13.5" thickBot="1">
      <c r="A22" s="63" t="s">
        <v>77</v>
      </c>
      <c r="B22" s="64" t="s">
        <v>1</v>
      </c>
      <c r="C22" s="64" t="s">
        <v>62</v>
      </c>
      <c r="D22" s="64" t="s">
        <v>39</v>
      </c>
      <c r="E22" s="64" t="s">
        <v>40</v>
      </c>
      <c r="F22" s="63" t="s">
        <v>41</v>
      </c>
    </row>
    <row r="23" spans="1:6" s="87" customFormat="1" ht="38.25">
      <c r="A23" s="49" t="str">
        <f>IF(Strategic!$D$3="","",Strategic!$D$3)</f>
        <v>(Use this space to identify those risks that could impair accomplishing identified objectives)</v>
      </c>
      <c r="B23" s="50">
        <f>IF(Strategic!$E$3="","",Strategic!$E$3)</f>
      </c>
      <c r="C23" s="50">
        <f>IF(Strategic!$F$3="","",Strategic!$F$3)</f>
      </c>
      <c r="D23" s="50" t="str">
        <f>IF(Strategic!$G$3="","",Strategic!$G$3)</f>
        <v>(Use this space to describe what would happen if the identified risk actually occurred.)</v>
      </c>
      <c r="E23" s="50" t="str">
        <f>IF(Strategic!$H$3="","",Strategic!$H$3)</f>
        <v>(Use this space to identify who is responsible for monitoring this activity.)</v>
      </c>
      <c r="F23" s="51" t="str">
        <f>IF(Strategic!$I$3="","",Strategic!$I$3)</f>
        <v>(Use this space to describe control activities prescribed by management.)</v>
      </c>
    </row>
    <row r="24" spans="1:6" s="87" customFormat="1" ht="12.75">
      <c r="A24" s="52">
        <f>IF(Strategic!$D$4="","",Strategic!$D$4)</f>
      </c>
      <c r="B24" s="53">
        <f>IF(Strategic!$E$4="","",Strategic!$E$4)</f>
      </c>
      <c r="C24" s="53">
        <f>IF(Strategic!$F$4="","",Strategic!$F$4)</f>
      </c>
      <c r="D24" s="53">
        <f>IF(Strategic!$G$4="","",Strategic!$G$4)</f>
      </c>
      <c r="E24" s="53">
        <f>IF(Strategic!$H$4="","",Strategic!$H$4)</f>
      </c>
      <c r="F24" s="54">
        <f>IF(Strategic!$I$4="","",Strategic!$I$4)</f>
      </c>
    </row>
    <row r="25" spans="1:6" s="87" customFormat="1" ht="12.75">
      <c r="A25" s="52">
        <f>IF(Strategic!$D$5="","",Strategic!$D$5)</f>
      </c>
      <c r="B25" s="53">
        <f>IF(Strategic!$E$5="","",Strategic!$E$5)</f>
      </c>
      <c r="C25" s="53">
        <f>IF(Strategic!$F$5="","",Strategic!$F$5)</f>
      </c>
      <c r="D25" s="53">
        <f>IF(Strategic!$G$5="","",Strategic!$G$5)</f>
      </c>
      <c r="E25" s="53">
        <f>IF(Strategic!$H$5="","",Strategic!$H$5)</f>
      </c>
      <c r="F25" s="54">
        <f>IF(Strategic!$I$5="","",Strategic!$I$5)</f>
      </c>
    </row>
    <row r="26" spans="1:6" s="87" customFormat="1" ht="12.75">
      <c r="A26" s="52">
        <f>IF(Strategic!$D$6="","",Strategic!$D$6)</f>
      </c>
      <c r="B26" s="53">
        <f>IF(Strategic!$E$6="","",Strategic!$E$6)</f>
      </c>
      <c r="C26" s="53">
        <f>IF(Strategic!$F$6="","",Strategic!$F$6)</f>
      </c>
      <c r="D26" s="53">
        <f>IF(Strategic!$G$6="","",Strategic!$G$6)</f>
      </c>
      <c r="E26" s="53">
        <f>IF(Strategic!$H$6="","",Strategic!$H$6)</f>
      </c>
      <c r="F26" s="54">
        <f>IF(Strategic!$I$6="","",Strategic!$I$6)</f>
      </c>
    </row>
    <row r="27" spans="1:6" s="87" customFormat="1" ht="12.75">
      <c r="A27" s="52">
        <f>IF(Strategic!$D$7="","",Strategic!$D$7)</f>
      </c>
      <c r="B27" s="53">
        <f>IF(Strategic!$E$7="","",Strategic!$E$7)</f>
      </c>
      <c r="C27" s="53">
        <f>IF(Strategic!$F$7="","",Strategic!$F$7)</f>
      </c>
      <c r="D27" s="53">
        <f>IF(Strategic!$G$7="","",Strategic!$G$7)</f>
      </c>
      <c r="E27" s="53">
        <f>IF(Strategic!$H$7="","",Strategic!$H$7)</f>
      </c>
      <c r="F27" s="54">
        <f>IF(Strategic!$I$7="","",Strategic!$I$7)</f>
      </c>
    </row>
    <row r="28" spans="1:6" s="87" customFormat="1" ht="12.75">
      <c r="A28" s="52">
        <f>IF(Strategic!$D$8="","",Strategic!$D$8)</f>
      </c>
      <c r="B28" s="53">
        <f>IF(Strategic!$E$8="","",Strategic!$E$8)</f>
      </c>
      <c r="C28" s="53">
        <f>IF(Strategic!$F$8="","",Strategic!$F$8)</f>
      </c>
      <c r="D28" s="53">
        <f>IF(Strategic!$G$8="","",Strategic!$G$8)</f>
      </c>
      <c r="E28" s="53">
        <f>IF(Strategic!$H$8="","",Strategic!$H$8)</f>
      </c>
      <c r="F28" s="54">
        <f>IF(Strategic!$I$8="","",Strategic!$I$8)</f>
      </c>
    </row>
    <row r="29" spans="1:6" s="87" customFormat="1" ht="12.75">
      <c r="A29" s="52">
        <f>IF(Strategic!$D$9="","",Strategic!$D$9)</f>
      </c>
      <c r="B29" s="53">
        <f>IF(Strategic!$E$9="","",Strategic!$E$9)</f>
      </c>
      <c r="C29" s="53">
        <f>IF(Strategic!$F$9="","",Strategic!$F$9)</f>
      </c>
      <c r="D29" s="53">
        <f>IF(Strategic!$G$9="","",Strategic!$G$9)</f>
      </c>
      <c r="E29" s="53">
        <f>IF(Strategic!$H$9="","",Strategic!$H$9)</f>
      </c>
      <c r="F29" s="54">
        <f>IF(Strategic!$I$9="","",Strategic!$I$9)</f>
      </c>
    </row>
    <row r="30" spans="1:6" s="87" customFormat="1" ht="12.75">
      <c r="A30" s="52">
        <f>IF(Strategic!$D$10="","",Strategic!$D$10)</f>
      </c>
      <c r="B30" s="53">
        <f>IF(Strategic!$E$10="","",Strategic!$E$10)</f>
      </c>
      <c r="C30" s="53">
        <f>IF(Strategic!$F$10="","",Strategic!$F$10)</f>
      </c>
      <c r="D30" s="53">
        <f>IF(Strategic!$G$10="","",Strategic!$G$10)</f>
      </c>
      <c r="E30" s="53">
        <f>IF(Strategic!$H$10="","",Strategic!$H$10)</f>
      </c>
      <c r="F30" s="54">
        <f>IF(Strategic!$I$10="","",Strategic!$I$10)</f>
      </c>
    </row>
    <row r="31" spans="1:6" s="87" customFormat="1" ht="12.75">
      <c r="A31" s="52">
        <f>IF(Strategic!$D$11="","",Strategic!$D$11)</f>
      </c>
      <c r="B31" s="53">
        <f>IF(Strategic!$E$11="","",Strategic!$E$11)</f>
      </c>
      <c r="C31" s="53">
        <f>IF(Strategic!$F$11="","",Strategic!$F$11)</f>
      </c>
      <c r="D31" s="53">
        <f>IF(Strategic!$G$11="","",Strategic!$G$11)</f>
      </c>
      <c r="E31" s="53">
        <f>IF(Strategic!$H$11="","",Strategic!$H$11)</f>
      </c>
      <c r="F31" s="54">
        <f>IF(Strategic!$I$11="","",Strategic!$I$11)</f>
      </c>
    </row>
    <row r="32" spans="1:6" s="87" customFormat="1" ht="12.75">
      <c r="A32" s="52">
        <f>IF(Strategic!$D$12="","",Strategic!$D$12)</f>
      </c>
      <c r="B32" s="53">
        <f>IF(Strategic!$E$12="","",Strategic!$E$12)</f>
      </c>
      <c r="C32" s="53">
        <f>IF(Strategic!$F$12="","",Strategic!$F$12)</f>
      </c>
      <c r="D32" s="53">
        <f>IF(Strategic!$G$12="","",Strategic!$G$12)</f>
      </c>
      <c r="E32" s="53">
        <f>IF(Strategic!$H$12="","",Strategic!$H$12)</f>
      </c>
      <c r="F32" s="54">
        <f>IF(Strategic!$I$12="","",Strategic!$I$12)</f>
      </c>
    </row>
    <row r="33" spans="1:6" s="87" customFormat="1" ht="12.75">
      <c r="A33" s="52">
        <f>IF(Strategic!$D$13="","",Strategic!$D$13)</f>
      </c>
      <c r="B33" s="53">
        <f>IF(Strategic!$E$13="","",Strategic!$E$13)</f>
      </c>
      <c r="C33" s="53">
        <f>IF(Strategic!$F$13="","",Strategic!$F$13)</f>
      </c>
      <c r="D33" s="53">
        <f>IF(Strategic!$G$13="","",Strategic!$G$13)</f>
      </c>
      <c r="E33" s="53">
        <f>IF(Strategic!$H$13="","",Strategic!$H$13)</f>
      </c>
      <c r="F33" s="54">
        <f>IF(Strategic!$I$13="","",Strategic!$I$13)</f>
      </c>
    </row>
    <row r="34" spans="1:6" s="87" customFormat="1" ht="12.75">
      <c r="A34" s="52">
        <f>IF(Strategic!$D$14="","",Strategic!$D$14)</f>
      </c>
      <c r="B34" s="53">
        <f>IF(Strategic!$E$14="","",Strategic!$E$14)</f>
      </c>
      <c r="C34" s="53">
        <f>IF(Strategic!$F$14="","",Strategic!$F$14)</f>
      </c>
      <c r="D34" s="53">
        <f>IF(Strategic!$G$14="","",Strategic!$G$14)</f>
      </c>
      <c r="E34" s="53">
        <f>IF(Strategic!$H$14="","",Strategic!$H$14)</f>
      </c>
      <c r="F34" s="54">
        <f>IF(Strategic!$I$14="","",Strategic!$I$14)</f>
      </c>
    </row>
    <row r="35" spans="1:6" s="87" customFormat="1" ht="12.75">
      <c r="A35" s="52">
        <f>IF(Strategic!$D$15="","",Strategic!$D$15)</f>
      </c>
      <c r="B35" s="53">
        <f>IF(Strategic!$E$15="","",Strategic!$E$15)</f>
      </c>
      <c r="C35" s="53">
        <f>IF(Strategic!$F$15="","",Strategic!$F$15)</f>
      </c>
      <c r="D35" s="53">
        <f>IF(Strategic!$G$15="","",Strategic!$G$15)</f>
      </c>
      <c r="E35" s="53">
        <f>IF(Strategic!$H$15="","",Strategic!$H$15)</f>
      </c>
      <c r="F35" s="54">
        <f>IF(Strategic!$I$15="","",Strategic!$I$15)</f>
      </c>
    </row>
    <row r="36" spans="1:6" s="87" customFormat="1" ht="12.75">
      <c r="A36" s="52">
        <f>IF(Strategic!$D$16="","",Strategic!$D$16)</f>
      </c>
      <c r="B36" s="53">
        <f>IF(Strategic!$E$16="","",Strategic!$E$16)</f>
      </c>
      <c r="C36" s="53">
        <f>IF(Strategic!$F$16="","",Strategic!$F$16)</f>
      </c>
      <c r="D36" s="53">
        <f>IF(Strategic!$G$16="","",Strategic!$G$16)</f>
      </c>
      <c r="E36" s="53">
        <f>IF(Strategic!$H$16="","",Strategic!$H$16)</f>
      </c>
      <c r="F36" s="54">
        <f>IF(Strategic!$I$16="","",Strategic!$I$16)</f>
      </c>
    </row>
    <row r="37" spans="1:6" s="87" customFormat="1" ht="13.5" thickBot="1">
      <c r="A37" s="55">
        <f>IF(Strategic!$D$17="","",Strategic!$D$17)</f>
      </c>
      <c r="B37" s="56">
        <f>IF(Strategic!$E$17="","",Strategic!$E$17)</f>
      </c>
      <c r="C37" s="56">
        <f>IF(Strategic!$F$17="","",Strategic!$F$17)</f>
      </c>
      <c r="D37" s="56">
        <f>IF(Strategic!$G$17="","",Strategic!$G$17)</f>
      </c>
      <c r="E37" s="56">
        <f>IF(Strategic!$H$17="","",Strategic!$H$17)</f>
      </c>
      <c r="F37" s="57">
        <f>IF(Strategic!$I$17="","",Strategic!$I$17)</f>
      </c>
    </row>
    <row r="39" ht="12.75">
      <c r="A39" s="45" t="s">
        <v>78</v>
      </c>
    </row>
    <row r="40" spans="1:2" ht="12.75">
      <c r="A40" s="47" t="s">
        <v>76</v>
      </c>
      <c r="B40" s="48"/>
    </row>
    <row r="41" spans="1:6" ht="12.75">
      <c r="A41" s="112" t="str">
        <f>Financial!$B$16</f>
        <v>1. (Use this space to list your financial objectives.)</v>
      </c>
      <c r="B41" s="114" t="str">
        <f>Financial!$B$17</f>
        <v>2.</v>
      </c>
      <c r="C41" s="115">
        <f>Strategic!C31</f>
        <v>0</v>
      </c>
      <c r="D41" s="112" t="str">
        <f>Financial!$B$18</f>
        <v>3.</v>
      </c>
      <c r="E41" s="112" t="str">
        <f>Financial!$B$19</f>
        <v>4.</v>
      </c>
      <c r="F41" s="112" t="str">
        <f>Financial!$B$20</f>
        <v>5.</v>
      </c>
    </row>
    <row r="42" spans="1:6" ht="12.75">
      <c r="A42" s="113"/>
      <c r="B42" s="116"/>
      <c r="C42" s="117"/>
      <c r="D42" s="113"/>
      <c r="E42" s="113"/>
      <c r="F42" s="113"/>
    </row>
    <row r="43" spans="1:6" ht="12.75">
      <c r="A43" s="60"/>
      <c r="B43" s="61"/>
      <c r="C43" s="61"/>
      <c r="D43" s="62"/>
      <c r="E43" s="62"/>
      <c r="F43" s="62"/>
    </row>
    <row r="44" spans="1:6" ht="13.5" thickBot="1">
      <c r="A44" s="63" t="s">
        <v>77</v>
      </c>
      <c r="B44" s="64" t="s">
        <v>1</v>
      </c>
      <c r="C44" s="64" t="s">
        <v>62</v>
      </c>
      <c r="D44" s="64" t="s">
        <v>39</v>
      </c>
      <c r="E44" s="64" t="s">
        <v>40</v>
      </c>
      <c r="F44" s="63" t="s">
        <v>41</v>
      </c>
    </row>
    <row r="45" spans="1:6" s="87" customFormat="1" ht="38.25">
      <c r="A45" s="49" t="str">
        <f>IF(Financial!$E$3="","",Financial!$E$3)</f>
        <v>(Use this space to identify those risks that could impair accomplishing identified objectives)</v>
      </c>
      <c r="B45" s="50">
        <f>IF(Financial!$F$3="","",Financial!$F$3)</f>
      </c>
      <c r="C45" s="50">
        <f>IF(Financial!$G$3="","",Financial!$G$3)</f>
      </c>
      <c r="D45" s="50" t="str">
        <f>IF(Financial!$H$3="","",Financial!$H$3)</f>
        <v>(Use this space to describe what would happen if the identified risk actually occurred.)</v>
      </c>
      <c r="E45" s="50" t="str">
        <f>IF(Financial!$I$3="","",Financial!$I$3)</f>
        <v>(Use this space to identify who is responsible for monitoring this activity.)</v>
      </c>
      <c r="F45" s="51" t="str">
        <f>IF(Financial!$J$3="","",Financial!$J$3)</f>
        <v>(Use this space to describe control activities prescribed by management.)</v>
      </c>
    </row>
    <row r="46" spans="1:6" s="87" customFormat="1" ht="12.75">
      <c r="A46" s="52">
        <f>IF(Financial!$E$4="","",Financial!$E$4)</f>
      </c>
      <c r="B46" s="53">
        <f>IF(Financial!$F$4="","",Financial!$F$4)</f>
      </c>
      <c r="C46" s="53">
        <f>IF(Financial!$G$4="","",Financial!$G$4)</f>
      </c>
      <c r="D46" s="53">
        <f>IF(Financial!$H$4="","",Financial!$H$4)</f>
      </c>
      <c r="E46" s="53">
        <f>IF(Financial!$I$4="","",Financial!$I$4)</f>
      </c>
      <c r="F46" s="54">
        <f>IF(Financial!$J$4="","",Financial!$J$4)</f>
      </c>
    </row>
    <row r="47" spans="1:6" s="87" customFormat="1" ht="12.75">
      <c r="A47" s="52">
        <f>IF(Financial!$E$5="","",Financial!$E$5)</f>
      </c>
      <c r="B47" s="53">
        <f>IF(Financial!$F$5="","",Financial!$F$5)</f>
      </c>
      <c r="C47" s="53">
        <f>IF(Financial!$G$5="","",Financial!$G$5)</f>
      </c>
      <c r="D47" s="53">
        <f>IF(Financial!$H$5="","",Financial!$H$5)</f>
      </c>
      <c r="E47" s="53">
        <f>IF(Financial!$I$5="","",Financial!$I$5)</f>
      </c>
      <c r="F47" s="54">
        <f>IF(Financial!$J$5="","",Financial!$J$5)</f>
      </c>
    </row>
    <row r="48" spans="1:6" s="87" customFormat="1" ht="12.75">
      <c r="A48" s="52">
        <f>IF(Financial!$E$6="","",Financial!$E$6)</f>
      </c>
      <c r="B48" s="53">
        <f>IF(Financial!$F$6="","",Financial!$F$6)</f>
      </c>
      <c r="C48" s="53">
        <f>IF(Financial!$G$6="","",Financial!$G$6)</f>
      </c>
      <c r="D48" s="53">
        <f>IF(Financial!$H$6="","",Financial!$H$6)</f>
      </c>
      <c r="E48" s="53">
        <f>IF(Financial!$I$6="","",Financial!$I$6)</f>
      </c>
      <c r="F48" s="54">
        <f>IF(Financial!$J$6="","",Financial!$J$6)</f>
      </c>
    </row>
    <row r="49" spans="1:6" s="87" customFormat="1" ht="12.75">
      <c r="A49" s="52">
        <f>IF(Financial!$E$7="","",Financial!$E$7)</f>
      </c>
      <c r="B49" s="53">
        <f>IF(Financial!$F$7="","",Financial!$F$7)</f>
      </c>
      <c r="C49" s="53">
        <f>IF(Financial!$G$7="","",Financial!$G$7)</f>
      </c>
      <c r="D49" s="53">
        <f>IF(Financial!$H$7="","",Financial!$H$7)</f>
      </c>
      <c r="E49" s="53">
        <f>IF(Financial!$I$7="","",Financial!$I$7)</f>
      </c>
      <c r="F49" s="54">
        <f>IF(Financial!$J$7="","",Financial!$J$7)</f>
      </c>
    </row>
    <row r="50" spans="1:6" s="87" customFormat="1" ht="12.75">
      <c r="A50" s="52">
        <f>IF(Financial!$E$8="","",Financial!$E$8)</f>
      </c>
      <c r="B50" s="53">
        <f>IF(Financial!$F$8="","",Financial!$F$8)</f>
      </c>
      <c r="C50" s="53">
        <f>IF(Financial!$G$8="","",Financial!$G$8)</f>
      </c>
      <c r="D50" s="53">
        <f>IF(Financial!$H$8="","",Financial!$H$8)</f>
      </c>
      <c r="E50" s="53">
        <f>IF(Financial!$I$8="","",Financial!$I$8)</f>
      </c>
      <c r="F50" s="54">
        <f>IF(Financial!$J$8="","",Financial!$J$8)</f>
      </c>
    </row>
    <row r="51" spans="1:6" s="87" customFormat="1" ht="12.75">
      <c r="A51" s="52">
        <f>IF(Financial!$E$9="","",Financial!$E$9)</f>
      </c>
      <c r="B51" s="53">
        <f>IF(Financial!$F$9="","",Financial!$F$9)</f>
      </c>
      <c r="C51" s="53">
        <f>IF(Financial!$G$9="","",Financial!$G$9)</f>
      </c>
      <c r="D51" s="53">
        <f>IF(Financial!$H$9="","",Financial!$H$9)</f>
      </c>
      <c r="E51" s="53">
        <f>IF(Financial!$I$9="","",Financial!$I$9)</f>
      </c>
      <c r="F51" s="54">
        <f>IF(Financial!$J$9="","",Financial!$J$9)</f>
      </c>
    </row>
    <row r="52" spans="1:6" s="87" customFormat="1" ht="12.75">
      <c r="A52" s="52">
        <f>IF(Financial!$E$10="","",Financial!$E$10)</f>
      </c>
      <c r="B52" s="53">
        <f>IF(Financial!$F$10="","",Financial!$F$10)</f>
      </c>
      <c r="C52" s="53">
        <f>IF(Financial!$G$10="","",Financial!$G$10)</f>
      </c>
      <c r="D52" s="53">
        <f>IF(Financial!$H$10="","",Financial!$H$10)</f>
      </c>
      <c r="E52" s="53">
        <f>IF(Financial!$I$10="","",Financial!$I$10)</f>
      </c>
      <c r="F52" s="54">
        <f>IF(Financial!$J$10="","",Financial!$J$10)</f>
      </c>
    </row>
    <row r="53" spans="1:6" s="87" customFormat="1" ht="12.75">
      <c r="A53" s="52">
        <f>IF(Financial!$E$11="","",Financial!$E$11)</f>
      </c>
      <c r="B53" s="53">
        <f>IF(Financial!$F$11="","",Financial!$F$11)</f>
      </c>
      <c r="C53" s="53">
        <f>IF(Financial!$G$11="","",Financial!$G$11)</f>
      </c>
      <c r="D53" s="53">
        <f>IF(Financial!$H$11="","",Financial!$H$11)</f>
      </c>
      <c r="E53" s="53">
        <f>IF(Financial!$I$11="","",Financial!$I$11)</f>
      </c>
      <c r="F53" s="54">
        <f>IF(Financial!$J$11="","",Financial!$J$11)</f>
      </c>
    </row>
    <row r="54" spans="1:6" s="87" customFormat="1" ht="12.75">
      <c r="A54" s="52">
        <f>IF(Financial!$E$12="","",Financial!$E$12)</f>
      </c>
      <c r="B54" s="53">
        <f>IF(Financial!$F$12="","",Financial!$F$12)</f>
      </c>
      <c r="C54" s="53">
        <f>IF(Financial!$G$12="","",Financial!$G$12)</f>
      </c>
      <c r="D54" s="53">
        <f>IF(Financial!$H$12="","",Financial!$H$12)</f>
      </c>
      <c r="E54" s="53">
        <f>IF(Financial!$I$12="","",Financial!$I$12)</f>
      </c>
      <c r="F54" s="54">
        <f>IF(Financial!$J$12="","",Financial!$J$12)</f>
      </c>
    </row>
    <row r="55" spans="1:6" s="87" customFormat="1" ht="12.75">
      <c r="A55" s="52">
        <f>IF(Financial!$E$13="","",Financial!$E$13)</f>
      </c>
      <c r="B55" s="53">
        <f>IF(Financial!$F$13="","",Financial!$F$13)</f>
      </c>
      <c r="C55" s="53">
        <f>IF(Financial!$G$13="","",Financial!$G$13)</f>
      </c>
      <c r="D55" s="53">
        <f>IF(Financial!$H$13="","",Financial!$H$13)</f>
      </c>
      <c r="E55" s="53">
        <f>IF(Financial!$I$13="","",Financial!$I$13)</f>
      </c>
      <c r="F55" s="54">
        <f>IF(Financial!$J$13="","",Financial!$J$13)</f>
      </c>
    </row>
    <row r="56" spans="1:6" s="87" customFormat="1" ht="12.75">
      <c r="A56" s="52">
        <f>IF(Financial!$E$14="","",Financial!$E$14)</f>
      </c>
      <c r="B56" s="53">
        <f>IF(Financial!$F$14="","",Financial!$F$14)</f>
      </c>
      <c r="C56" s="53">
        <f>IF(Financial!$G$14="","",Financial!$G$14)</f>
      </c>
      <c r="D56" s="53">
        <f>IF(Financial!$H$14="","",Financial!$H$14)</f>
      </c>
      <c r="E56" s="53">
        <f>IF(Financial!$I$14="","",Financial!$I$14)</f>
      </c>
      <c r="F56" s="54">
        <f>IF(Financial!$J$14="","",Financial!$J$14)</f>
      </c>
    </row>
    <row r="57" spans="1:6" s="87" customFormat="1" ht="12.75">
      <c r="A57" s="52">
        <f>IF(Financial!$E$15="","",Financial!$E$15)</f>
      </c>
      <c r="B57" s="53">
        <f>IF(Financial!$F$15="","",Financial!$F$15)</f>
      </c>
      <c r="C57" s="53">
        <f>IF(Financial!$G$15="","",Financial!$G$15)</f>
      </c>
      <c r="D57" s="53">
        <f>IF(Financial!$H$15="","",Financial!$H$15)</f>
      </c>
      <c r="E57" s="53">
        <f>IF(Financial!$I$15="","",Financial!$I$15)</f>
      </c>
      <c r="F57" s="54">
        <f>IF(Financial!$J$15="","",Financial!$J$15)</f>
      </c>
    </row>
    <row r="58" spans="1:6" s="87" customFormat="1" ht="12.75">
      <c r="A58" s="52">
        <f>IF(Financial!$E$16="","",Financial!$E$16)</f>
      </c>
      <c r="B58" s="53">
        <f>IF(Financial!$F$16="","",Financial!$F$16)</f>
      </c>
      <c r="C58" s="53">
        <f>IF(Financial!$G$16="","",Financial!$G$16)</f>
      </c>
      <c r="D58" s="53">
        <f>IF(Financial!$H$16="","",Financial!$H$16)</f>
      </c>
      <c r="E58" s="53">
        <f>IF(Financial!$I$16="","",Financial!$I$16)</f>
      </c>
      <c r="F58" s="54">
        <f>IF(Financial!$J$16="","",Financial!$J$16)</f>
      </c>
    </row>
    <row r="59" spans="1:6" s="87" customFormat="1" ht="13.5" thickBot="1">
      <c r="A59" s="55">
        <f>IF(Financial!$E$17="","",Financial!$E$17)</f>
      </c>
      <c r="B59" s="56">
        <f>IF(Financial!$F$17="","",Financial!$F$17)</f>
      </c>
      <c r="C59" s="56">
        <f>IF(Financial!$G$17="","",Financial!$G$17)</f>
      </c>
      <c r="D59" s="56">
        <f>IF(Financial!$H$17="","",Financial!$H$17)</f>
      </c>
      <c r="E59" s="56">
        <f>IF(Financial!$I$17="","",Financial!$I$17)</f>
      </c>
      <c r="F59" s="57">
        <f>IF(Financial!$J$17="","",Financial!$J$17)</f>
      </c>
    </row>
    <row r="61" ht="12.75">
      <c r="A61" s="45" t="s">
        <v>82</v>
      </c>
    </row>
    <row r="62" spans="1:2" ht="12.75">
      <c r="A62" s="47" t="s">
        <v>76</v>
      </c>
      <c r="B62" s="48"/>
    </row>
    <row r="63" spans="1:6" ht="12.75">
      <c r="A63" s="112" t="str">
        <f>Compliance!$B$16</f>
        <v>1. (Use this space to list your compliance objectives.)</v>
      </c>
      <c r="B63" s="114" t="str">
        <f>Compliance!$B$17</f>
        <v>2.</v>
      </c>
      <c r="C63" s="115">
        <f>Strategic!C68</f>
        <v>0</v>
      </c>
      <c r="D63" s="112" t="str">
        <f>Compliance!$B$18</f>
        <v>3.</v>
      </c>
      <c r="E63" s="112" t="str">
        <f>Compliance!$B$19</f>
        <v>4.</v>
      </c>
      <c r="F63" s="112" t="str">
        <f>Compliance!$B$20</f>
        <v>5.</v>
      </c>
    </row>
    <row r="64" spans="1:6" ht="12.75">
      <c r="A64" s="113"/>
      <c r="B64" s="116"/>
      <c r="C64" s="117"/>
      <c r="D64" s="113"/>
      <c r="E64" s="113"/>
      <c r="F64" s="113"/>
    </row>
    <row r="65" spans="1:6" ht="12.75">
      <c r="A65" s="60"/>
      <c r="B65" s="61"/>
      <c r="C65" s="61"/>
      <c r="D65" s="62"/>
      <c r="E65" s="62"/>
      <c r="F65" s="62"/>
    </row>
    <row r="66" spans="1:6" ht="13.5" thickBot="1">
      <c r="A66" s="63" t="s">
        <v>77</v>
      </c>
      <c r="B66" s="64" t="s">
        <v>1</v>
      </c>
      <c r="C66" s="64" t="s">
        <v>62</v>
      </c>
      <c r="D66" s="64" t="s">
        <v>39</v>
      </c>
      <c r="E66" s="64" t="s">
        <v>40</v>
      </c>
      <c r="F66" s="63" t="s">
        <v>41</v>
      </c>
    </row>
    <row r="67" spans="1:6" s="87" customFormat="1" ht="38.25">
      <c r="A67" s="49" t="str">
        <f>IF(Compliance!$E$3="","",Compliance!$E$3)</f>
        <v>(Use this space to identify those risks that could impair accomplishing identified objectives)</v>
      </c>
      <c r="B67" s="50">
        <f>IF(Compliance!$F$3="","",Compliance!$F$3)</f>
      </c>
      <c r="C67" s="50">
        <f>IF(Compliance!$G$3="","",Compliance!$G$3)</f>
      </c>
      <c r="D67" s="50" t="str">
        <f>IF(Compliance!$H$3="","",Compliance!$H$3)</f>
        <v>(Use this space to describe what would happen if the identified risk actually occurred.)</v>
      </c>
      <c r="E67" s="50" t="str">
        <f>IF(Compliance!$I$3="","",Compliance!$I$3)</f>
        <v>(Use this space to identify who is responsible for monitoring this activity.)</v>
      </c>
      <c r="F67" s="51" t="str">
        <f>IF(Compliance!$J$3="","",Compliance!$J$3)</f>
        <v>(Use this space to describe control activities prescribed by management.)</v>
      </c>
    </row>
    <row r="68" spans="1:6" s="87" customFormat="1" ht="12.75">
      <c r="A68" s="52">
        <f>IF(Compliance!$E$4="","",Compliance!$E$4)</f>
      </c>
      <c r="B68" s="53">
        <f>IF(Compliance!$F$4="","",Compliance!$F$4)</f>
      </c>
      <c r="C68" s="53">
        <f>IF(Compliance!$G$4="","",Compliance!$G$4)</f>
      </c>
      <c r="D68" s="53">
        <f>IF(Compliance!$H$4="","",Compliance!$H$4)</f>
      </c>
      <c r="E68" s="53">
        <f>IF(Compliance!$I$4="","",Compliance!$I$4)</f>
      </c>
      <c r="F68" s="54">
        <f>IF(Compliance!$J$4="","",Compliance!$J$4)</f>
      </c>
    </row>
    <row r="69" spans="1:6" s="87" customFormat="1" ht="12.75">
      <c r="A69" s="52">
        <f>IF(Compliance!$E$5="","",Compliance!$E$5)</f>
      </c>
      <c r="B69" s="53">
        <f>IF(Compliance!$F$5="","",Compliance!$F$5)</f>
      </c>
      <c r="C69" s="53">
        <f>IF(Compliance!$G$5="","",Compliance!$G$5)</f>
      </c>
      <c r="D69" s="53">
        <f>IF(Compliance!$H$5="","",Compliance!$H$5)</f>
      </c>
      <c r="E69" s="53">
        <f>IF(Compliance!$I$5="","",Compliance!$I$5)</f>
      </c>
      <c r="F69" s="54">
        <f>IF(Compliance!$J$5="","",Compliance!$J$5)</f>
      </c>
    </row>
    <row r="70" spans="1:6" s="87" customFormat="1" ht="12.75">
      <c r="A70" s="52">
        <f>IF(Compliance!$E$6="","",Compliance!$E$6)</f>
      </c>
      <c r="B70" s="53">
        <f>IF(Compliance!$F$6="","",Compliance!$F$6)</f>
      </c>
      <c r="C70" s="53">
        <f>IF(Compliance!$G$6="","",Compliance!$G$6)</f>
      </c>
      <c r="D70" s="53">
        <f>IF(Compliance!$H$6="","",Compliance!$H$6)</f>
      </c>
      <c r="E70" s="53">
        <f>IF(Compliance!$I$6="","",Compliance!$I$6)</f>
      </c>
      <c r="F70" s="54">
        <f>IF(Compliance!$J$6="","",Compliance!$J$6)</f>
      </c>
    </row>
    <row r="71" spans="1:6" s="87" customFormat="1" ht="12.75">
      <c r="A71" s="52">
        <f>IF(Compliance!$E$7="","",Compliance!$E$7)</f>
      </c>
      <c r="B71" s="53">
        <f>IF(Compliance!$F$7="","",Compliance!$F$7)</f>
      </c>
      <c r="C71" s="53">
        <f>IF(Compliance!$G$7="","",Compliance!$G$7)</f>
      </c>
      <c r="D71" s="53">
        <f>IF(Compliance!$H$7="","",Compliance!$H$7)</f>
      </c>
      <c r="E71" s="53">
        <f>IF(Compliance!$I$7="","",Compliance!$I$7)</f>
      </c>
      <c r="F71" s="54">
        <f>IF(Compliance!$J$7="","",Compliance!$J$7)</f>
      </c>
    </row>
    <row r="72" spans="1:6" s="87" customFormat="1" ht="12.75">
      <c r="A72" s="52">
        <f>IF(Compliance!$E$8="","",Compliance!$E$8)</f>
      </c>
      <c r="B72" s="53">
        <f>IF(Compliance!$F$8="","",Compliance!$F$8)</f>
      </c>
      <c r="C72" s="53">
        <f>IF(Compliance!$G$8="","",Compliance!$G$8)</f>
      </c>
      <c r="D72" s="53">
        <f>IF(Compliance!$H$8="","",Compliance!$H$8)</f>
      </c>
      <c r="E72" s="53">
        <f>IF(Compliance!$I$8="","",Compliance!$I$8)</f>
      </c>
      <c r="F72" s="54">
        <f>IF(Compliance!$J$8="","",Compliance!$J$8)</f>
      </c>
    </row>
    <row r="73" spans="1:6" s="87" customFormat="1" ht="12.75">
      <c r="A73" s="52">
        <f>IF(Compliance!$E$9="","",Compliance!$E$9)</f>
      </c>
      <c r="B73" s="53">
        <f>IF(Compliance!$F$9="","",Compliance!$F$9)</f>
      </c>
      <c r="C73" s="53">
        <f>IF(Compliance!$G$9="","",Compliance!$G$9)</f>
      </c>
      <c r="D73" s="53">
        <f>IF(Compliance!$H$9="","",Compliance!$H$9)</f>
      </c>
      <c r="E73" s="53">
        <f>IF(Compliance!$I$9="","",Compliance!$I$9)</f>
      </c>
      <c r="F73" s="54">
        <f>IF(Compliance!$J$9="","",Compliance!$J$9)</f>
      </c>
    </row>
    <row r="74" spans="1:6" s="87" customFormat="1" ht="12.75">
      <c r="A74" s="52">
        <f>IF(Compliance!$E$10="","",Compliance!$E$10)</f>
      </c>
      <c r="B74" s="53">
        <f>IF(Compliance!$F$10="","",Compliance!$F$10)</f>
      </c>
      <c r="C74" s="53">
        <f>IF(Compliance!$G$10="","",Compliance!$G$10)</f>
      </c>
      <c r="D74" s="53">
        <f>IF(Compliance!$H$10="","",Compliance!$H$10)</f>
      </c>
      <c r="E74" s="53">
        <f>IF(Compliance!$I$10="","",Compliance!$I$10)</f>
      </c>
      <c r="F74" s="54">
        <f>IF(Compliance!$J$10="","",Compliance!$J$10)</f>
      </c>
    </row>
    <row r="75" spans="1:6" s="87" customFormat="1" ht="12.75">
      <c r="A75" s="52">
        <f>IF(Compliance!$E$11="","",Compliance!$E$11)</f>
      </c>
      <c r="B75" s="53">
        <f>IF(Compliance!$F$11="","",Compliance!$F$11)</f>
      </c>
      <c r="C75" s="53">
        <f>IF(Compliance!$G$11="","",Compliance!$G$11)</f>
      </c>
      <c r="D75" s="53">
        <f>IF(Compliance!$H$11="","",Compliance!$H$11)</f>
      </c>
      <c r="E75" s="53">
        <f>IF(Compliance!$I$11="","",Compliance!$I$11)</f>
      </c>
      <c r="F75" s="54">
        <f>IF(Compliance!$J$11="","",Compliance!$J$11)</f>
      </c>
    </row>
    <row r="76" spans="1:6" s="87" customFormat="1" ht="12.75">
      <c r="A76" s="52">
        <f>IF(Compliance!$E$12="","",Compliance!$E$12)</f>
      </c>
      <c r="B76" s="53">
        <f>IF(Compliance!$F$12="","",Compliance!$F$12)</f>
      </c>
      <c r="C76" s="53">
        <f>IF(Compliance!$G$12="","",Compliance!$G$12)</f>
      </c>
      <c r="D76" s="53">
        <f>IF(Compliance!$H$12="","",Compliance!$H$12)</f>
      </c>
      <c r="E76" s="53">
        <f>IF(Compliance!$I$12="","",Compliance!$I$12)</f>
      </c>
      <c r="F76" s="54">
        <f>IF(Compliance!$J$12="","",Compliance!$J$12)</f>
      </c>
    </row>
    <row r="77" spans="1:6" s="87" customFormat="1" ht="12.75">
      <c r="A77" s="52">
        <f>IF(Compliance!$E$13="","",Compliance!$E$13)</f>
      </c>
      <c r="B77" s="53">
        <f>IF(Compliance!$F$13="","",Compliance!$F$13)</f>
      </c>
      <c r="C77" s="53">
        <f>IF(Compliance!$G$13="","",Compliance!$G$13)</f>
      </c>
      <c r="D77" s="53">
        <f>IF(Compliance!$H$13="","",Compliance!$H$13)</f>
      </c>
      <c r="E77" s="53">
        <f>IF(Compliance!$I$13="","",Compliance!$I$13)</f>
      </c>
      <c r="F77" s="54">
        <f>IF(Compliance!$J$13="","",Compliance!$J$13)</f>
      </c>
    </row>
    <row r="78" spans="1:6" s="87" customFormat="1" ht="12.75">
      <c r="A78" s="52">
        <f>IF(Compliance!$E$14="","",Compliance!$E$14)</f>
      </c>
      <c r="B78" s="53">
        <f>IF(Compliance!$F$14="","",Compliance!$F$14)</f>
      </c>
      <c r="C78" s="53">
        <f>IF(Compliance!$G$14="","",Compliance!$G$14)</f>
      </c>
      <c r="D78" s="53">
        <f>IF(Compliance!$H$14="","",Compliance!$H$14)</f>
      </c>
      <c r="E78" s="53">
        <f>IF(Compliance!$I$14="","",Compliance!$I$14)</f>
      </c>
      <c r="F78" s="54">
        <f>IF(Compliance!$J$14="","",Compliance!$J$14)</f>
      </c>
    </row>
    <row r="79" spans="1:6" s="87" customFormat="1" ht="12.75">
      <c r="A79" s="52">
        <f>IF(Compliance!$E$15="","",Compliance!$E$15)</f>
      </c>
      <c r="B79" s="53">
        <f>IF(Compliance!$F$15="","",Compliance!$F$15)</f>
      </c>
      <c r="C79" s="53">
        <f>IF(Compliance!$G$15="","",Compliance!$G$15)</f>
      </c>
      <c r="D79" s="53">
        <f>IF(Compliance!$H$15="","",Compliance!$H$15)</f>
      </c>
      <c r="E79" s="53">
        <f>IF(Compliance!$I$15="","",Compliance!$I$15)</f>
      </c>
      <c r="F79" s="54">
        <f>IF(Compliance!$J$15="","",Compliance!$J$15)</f>
      </c>
    </row>
    <row r="80" spans="1:6" s="87" customFormat="1" ht="12.75">
      <c r="A80" s="52">
        <f>IF(Compliance!$E$16="","",Compliance!$E$16)</f>
      </c>
      <c r="B80" s="53">
        <f>IF(Compliance!$F$16="","",Compliance!$F$16)</f>
      </c>
      <c r="C80" s="53">
        <f>IF(Compliance!$G$16="","",Compliance!$G$16)</f>
      </c>
      <c r="D80" s="53">
        <f>IF(Compliance!$H$16="","",Compliance!$H$16)</f>
      </c>
      <c r="E80" s="53">
        <f>IF(Compliance!$I$16="","",Compliance!$I$16)</f>
      </c>
      <c r="F80" s="54">
        <f>IF(Compliance!$J$16="","",Compliance!$J$16)</f>
      </c>
    </row>
    <row r="81" spans="1:6" s="87" customFormat="1" ht="13.5" thickBot="1">
      <c r="A81" s="55">
        <f>IF(Compliance!$E$17="","",Compliance!$E$17)</f>
      </c>
      <c r="B81" s="56">
        <f>IF(Compliance!$F$17="","",Compliance!$F$17)</f>
      </c>
      <c r="C81" s="56">
        <f>IF(Compliance!$G$17="","",Compliance!$G$17)</f>
      </c>
      <c r="D81" s="56">
        <f>IF(Compliance!$H$17="","",Compliance!$H$17)</f>
      </c>
      <c r="E81" s="56">
        <f>IF(Compliance!$I$17="","",Compliance!$I$17)</f>
      </c>
      <c r="F81" s="57">
        <f>IF(Compliance!$J$17="","",Compliance!$J$17)</f>
      </c>
    </row>
    <row r="83" ht="12.75">
      <c r="A83" s="45" t="s">
        <v>81</v>
      </c>
    </row>
    <row r="84" spans="1:2" ht="12.75">
      <c r="A84" s="47" t="s">
        <v>76</v>
      </c>
      <c r="B84" s="48"/>
    </row>
    <row r="85" spans="1:6" ht="12.75">
      <c r="A85" s="112" t="str">
        <f>Reputational!$B$16</f>
        <v>1. (Use this space to list your reputational objectives.)</v>
      </c>
      <c r="B85" s="114" t="str">
        <f>Reputational!$B$17</f>
        <v>2.</v>
      </c>
      <c r="C85" s="115">
        <f>Strategic!C120</f>
        <v>0</v>
      </c>
      <c r="D85" s="112" t="str">
        <f>Reputational!$B$18</f>
        <v>3.</v>
      </c>
      <c r="E85" s="112" t="str">
        <f>Reputational!$B$19</f>
        <v>4.</v>
      </c>
      <c r="F85" s="112" t="str">
        <f>Reputational!$B$20</f>
        <v>5.</v>
      </c>
    </row>
    <row r="86" spans="1:6" ht="12.75">
      <c r="A86" s="113"/>
      <c r="B86" s="116"/>
      <c r="C86" s="117"/>
      <c r="D86" s="113"/>
      <c r="E86" s="113"/>
      <c r="F86" s="113"/>
    </row>
    <row r="87" spans="1:6" ht="12.75">
      <c r="A87" s="60"/>
      <c r="B87" s="61"/>
      <c r="C87" s="61"/>
      <c r="D87" s="62"/>
      <c r="E87" s="62"/>
      <c r="F87" s="62"/>
    </row>
    <row r="88" spans="1:6" ht="13.5" thickBot="1">
      <c r="A88" s="63" t="s">
        <v>77</v>
      </c>
      <c r="B88" s="64" t="s">
        <v>1</v>
      </c>
      <c r="C88" s="64" t="s">
        <v>62</v>
      </c>
      <c r="D88" s="64" t="s">
        <v>39</v>
      </c>
      <c r="E88" s="64" t="s">
        <v>40</v>
      </c>
      <c r="F88" s="63" t="s">
        <v>41</v>
      </c>
    </row>
    <row r="89" spans="1:6" s="87" customFormat="1" ht="38.25">
      <c r="A89" s="49" t="str">
        <f>IF(Reputational!$E$3="","",Reputational!$E$3)</f>
        <v>(Use this space to identify those risks that could impair accomplishing identified objectives)</v>
      </c>
      <c r="B89" s="50">
        <f>IF(Reputational!$F$3="","",Reputational!$F$3)</f>
      </c>
      <c r="C89" s="50">
        <f>IF(Reputational!$G$3="","",Reputational!$G$3)</f>
      </c>
      <c r="D89" s="50" t="str">
        <f>IF(Reputational!$H$3="","",Reputational!$H$3)</f>
        <v>(Use this space to describe what would happen if the identified risk actually occurred.)</v>
      </c>
      <c r="E89" s="50" t="str">
        <f>IF(Reputational!$I$3="","",Reputational!$I$3)</f>
        <v>(Use this space to identify who is responsible for monitoring this activity.)</v>
      </c>
      <c r="F89" s="51" t="str">
        <f>IF(Reputational!$J$3="","",Reputational!$J$3)</f>
        <v>(Use this space to describe control activities prescribed by management.)</v>
      </c>
    </row>
    <row r="90" spans="1:6" s="87" customFormat="1" ht="12.75">
      <c r="A90" s="52">
        <f>IF(Reputational!$E$4="","",Reputational!$E$4)</f>
      </c>
      <c r="B90" s="53">
        <f>IF(Reputational!$F$4="","",Reputational!$F$4)</f>
      </c>
      <c r="C90" s="53">
        <f>IF(Reputational!$G$4="","",Reputational!$G$4)</f>
      </c>
      <c r="D90" s="53">
        <f>IF(Reputational!$H$4="","",Reputational!$H$4)</f>
      </c>
      <c r="E90" s="53">
        <f>IF(Reputational!$I$4="","",Reputational!$I$4)</f>
      </c>
      <c r="F90" s="54">
        <f>IF(Reputational!$J$4="","",Reputational!$J$4)</f>
      </c>
    </row>
    <row r="91" spans="1:6" s="87" customFormat="1" ht="12.75">
      <c r="A91" s="52">
        <f>IF(Reputational!$E$5="","",Reputational!$E$5)</f>
      </c>
      <c r="B91" s="53">
        <f>IF(Reputational!$F$5="","",Reputational!$F$5)</f>
      </c>
      <c r="C91" s="53">
        <f>IF(Reputational!$G$5="","",Reputational!$G$5)</f>
      </c>
      <c r="D91" s="53">
        <f>IF(Reputational!$H$5="","",Reputational!$H$5)</f>
      </c>
      <c r="E91" s="53">
        <f>IF(Reputational!$I$5="","",Reputational!$I$5)</f>
      </c>
      <c r="F91" s="54">
        <f>IF(Reputational!$J$5="","",Reputational!$J$5)</f>
      </c>
    </row>
    <row r="92" spans="1:6" s="87" customFormat="1" ht="12.75">
      <c r="A92" s="52">
        <f>IF(Reputational!$E$6="","",Reputational!$E$6)</f>
      </c>
      <c r="B92" s="53">
        <f>IF(Reputational!$F$6="","",Reputational!$F$6)</f>
      </c>
      <c r="C92" s="53">
        <f>IF(Reputational!$G$6="","",Reputational!$G$6)</f>
      </c>
      <c r="D92" s="53">
        <f>IF(Reputational!$H$6="","",Reputational!$H$6)</f>
      </c>
      <c r="E92" s="53">
        <f>IF(Reputational!$I$6="","",Reputational!$I$6)</f>
      </c>
      <c r="F92" s="54">
        <f>IF(Reputational!$J$6="","",Reputational!$J$6)</f>
      </c>
    </row>
    <row r="93" spans="1:6" s="87" customFormat="1" ht="12.75">
      <c r="A93" s="52">
        <f>IF(Reputational!$E$7="","",Reputational!$E$7)</f>
      </c>
      <c r="B93" s="53">
        <f>IF(Reputational!$F$7="","",Reputational!$F$7)</f>
      </c>
      <c r="C93" s="53">
        <f>IF(Reputational!$G$7="","",Reputational!$G$7)</f>
      </c>
      <c r="D93" s="53">
        <f>IF(Reputational!$H$7="","",Reputational!$H$7)</f>
      </c>
      <c r="E93" s="53">
        <f>IF(Reputational!$I$7="","",Reputational!$I$7)</f>
      </c>
      <c r="F93" s="54">
        <f>IF(Reputational!$J$7="","",Reputational!$J$7)</f>
      </c>
    </row>
    <row r="94" spans="1:6" s="87" customFormat="1" ht="12.75">
      <c r="A94" s="52">
        <f>IF(Reputational!$E$8="","",Reputational!$E$8)</f>
      </c>
      <c r="B94" s="53">
        <f>IF(Reputational!$F$8="","",Reputational!$F$8)</f>
      </c>
      <c r="C94" s="53">
        <f>IF(Reputational!$G$8="","",Reputational!$G$8)</f>
      </c>
      <c r="D94" s="53">
        <f>IF(Reputational!$H$8="","",Reputational!$H$8)</f>
      </c>
      <c r="E94" s="53">
        <f>IF(Reputational!$I$8="","",Reputational!$I$8)</f>
      </c>
      <c r="F94" s="54">
        <f>IF(Reputational!$J$8="","",Reputational!$J$8)</f>
      </c>
    </row>
    <row r="95" spans="1:6" s="87" customFormat="1" ht="12.75">
      <c r="A95" s="52">
        <f>IF(Reputational!$E$9="","",Reputational!$E$9)</f>
      </c>
      <c r="B95" s="53">
        <f>IF(Reputational!$F$9="","",Reputational!$F$9)</f>
      </c>
      <c r="C95" s="53">
        <f>IF(Reputational!$G$9="","",Reputational!$G$9)</f>
      </c>
      <c r="D95" s="53">
        <f>IF(Reputational!$H$9="","",Reputational!$H$9)</f>
      </c>
      <c r="E95" s="53">
        <f>IF(Reputational!$I$9="","",Reputational!$I$9)</f>
      </c>
      <c r="F95" s="54">
        <f>IF(Reputational!$J$9="","",Reputational!$J$9)</f>
      </c>
    </row>
    <row r="96" spans="1:6" s="87" customFormat="1" ht="12.75">
      <c r="A96" s="52">
        <f>IF(Reputational!$E$10="","",Reputational!$E$10)</f>
      </c>
      <c r="B96" s="53">
        <f>IF(Reputational!$F$10="","",Reputational!$F$10)</f>
      </c>
      <c r="C96" s="53">
        <f>IF(Reputational!$G$10="","",Reputational!$G$10)</f>
      </c>
      <c r="D96" s="53">
        <f>IF(Reputational!$H$10="","",Reputational!$H$10)</f>
      </c>
      <c r="E96" s="53">
        <f>IF(Reputational!$I$10="","",Reputational!$I$10)</f>
      </c>
      <c r="F96" s="54">
        <f>IF(Reputational!$J$10="","",Reputational!$J$10)</f>
      </c>
    </row>
    <row r="97" spans="1:6" s="87" customFormat="1" ht="12.75">
      <c r="A97" s="52">
        <f>IF(Reputational!$E$11="","",Reputational!$E$11)</f>
      </c>
      <c r="B97" s="53">
        <f>IF(Reputational!$F$11="","",Reputational!$F$11)</f>
      </c>
      <c r="C97" s="53">
        <f>IF(Reputational!$G$11="","",Reputational!$G$11)</f>
      </c>
      <c r="D97" s="53">
        <f>IF(Reputational!$H$11="","",Reputational!$H$11)</f>
      </c>
      <c r="E97" s="53">
        <f>IF(Reputational!$I$11="","",Reputational!$I$11)</f>
      </c>
      <c r="F97" s="54">
        <f>IF(Reputational!$J$11="","",Reputational!$J$11)</f>
      </c>
    </row>
    <row r="98" spans="1:6" s="87" customFormat="1" ht="12.75">
      <c r="A98" s="52">
        <f>IF(Reputational!$E$12="","",Reputational!$E$12)</f>
      </c>
      <c r="B98" s="53">
        <f>IF(Reputational!$F$12="","",Reputational!$F$12)</f>
      </c>
      <c r="C98" s="53">
        <f>IF(Reputational!$G$12="","",Reputational!$G$12)</f>
      </c>
      <c r="D98" s="53">
        <f>IF(Reputational!$H$12="","",Reputational!$H$12)</f>
      </c>
      <c r="E98" s="53">
        <f>IF(Reputational!$I$12="","",Reputational!$I$12)</f>
      </c>
      <c r="F98" s="54">
        <f>IF(Reputational!$J$12="","",Reputational!$J$12)</f>
      </c>
    </row>
    <row r="99" spans="1:6" s="87" customFormat="1" ht="12.75">
      <c r="A99" s="52">
        <f>IF(Reputational!$E$13="","",Reputational!$E$13)</f>
      </c>
      <c r="B99" s="53">
        <f>IF(Reputational!$F$13="","",Reputational!$F$13)</f>
      </c>
      <c r="C99" s="53">
        <f>IF(Reputational!$G$13="","",Reputational!$G$13)</f>
      </c>
      <c r="D99" s="53">
        <f>IF(Reputational!$H$13="","",Reputational!$H$13)</f>
      </c>
      <c r="E99" s="53">
        <f>IF(Reputational!$I$13="","",Reputational!$I$13)</f>
      </c>
      <c r="F99" s="54">
        <f>IF(Reputational!$J$13="","",Reputational!$J$13)</f>
      </c>
    </row>
    <row r="100" spans="1:6" s="87" customFormat="1" ht="12.75">
      <c r="A100" s="52">
        <f>IF(Reputational!$E$14="","",Reputational!$E$14)</f>
      </c>
      <c r="B100" s="53">
        <f>IF(Reputational!$F$14="","",Reputational!$F$14)</f>
      </c>
      <c r="C100" s="53">
        <f>IF(Reputational!$G$14="","",Reputational!$G$14)</f>
      </c>
      <c r="D100" s="53">
        <f>IF(Reputational!$H$14="","",Reputational!$H$14)</f>
      </c>
      <c r="E100" s="53">
        <f>IF(Reputational!$I$14="","",Reputational!$I$14)</f>
      </c>
      <c r="F100" s="54">
        <f>IF(Reputational!$J$14="","",Reputational!$J$14)</f>
      </c>
    </row>
    <row r="101" spans="1:6" s="87" customFormat="1" ht="12.75">
      <c r="A101" s="52">
        <f>IF(Reputational!$E$15="","",Reputational!$E$15)</f>
      </c>
      <c r="B101" s="53">
        <f>IF(Reputational!$F$15="","",Reputational!$F$15)</f>
      </c>
      <c r="C101" s="53">
        <f>IF(Reputational!$G$15="","",Reputational!$G$15)</f>
      </c>
      <c r="D101" s="53">
        <f>IF(Reputational!$H$15="","",Reputational!$H$15)</f>
      </c>
      <c r="E101" s="53">
        <f>IF(Reputational!$I$15="","",Reputational!$I$15)</f>
      </c>
      <c r="F101" s="54">
        <f>IF(Reputational!$J$15="","",Reputational!$J$15)</f>
      </c>
    </row>
    <row r="102" spans="1:6" s="87" customFormat="1" ht="12.75">
      <c r="A102" s="52">
        <f>IF(Reputational!$E$16="","",Reputational!$E$16)</f>
      </c>
      <c r="B102" s="53">
        <f>IF(Reputational!$F$16="","",Reputational!$F$16)</f>
      </c>
      <c r="C102" s="53">
        <f>IF(Reputational!$G$16="","",Reputational!$G$16)</f>
      </c>
      <c r="D102" s="53">
        <f>IF(Reputational!$H$16="","",Reputational!$H$16)</f>
      </c>
      <c r="E102" s="53">
        <f>IF(Reputational!$I$16="","",Reputational!$I$16)</f>
      </c>
      <c r="F102" s="54">
        <f>IF(Reputational!$J$16="","",Reputational!$J$16)</f>
      </c>
    </row>
    <row r="103" spans="1:6" s="87" customFormat="1" ht="13.5" thickBot="1">
      <c r="A103" s="55">
        <f>IF(Reputational!$E$17="","",Reputational!$E$17)</f>
      </c>
      <c r="B103" s="56">
        <f>IF(Reputational!$F$17="","",Reputational!$F$17)</f>
      </c>
      <c r="C103" s="56">
        <f>IF(Reputational!$G$17="","",Reputational!$G$17)</f>
      </c>
      <c r="D103" s="56">
        <f>IF(Reputational!$H$17="","",Reputational!$H$17)</f>
      </c>
      <c r="E103" s="56">
        <f>IF(Reputational!$I$17="","",Reputational!$I$17)</f>
      </c>
      <c r="F103" s="57">
        <f>IF(Reputational!$J$17="","",Reputational!$J$17)</f>
      </c>
    </row>
    <row r="105" ht="12.75">
      <c r="A105" s="45" t="s">
        <v>80</v>
      </c>
    </row>
    <row r="106" spans="1:2" ht="12.75">
      <c r="A106" s="47" t="s">
        <v>76</v>
      </c>
      <c r="B106" s="48"/>
    </row>
    <row r="107" spans="1:6" ht="12.75">
      <c r="A107" s="112" t="str">
        <f>Operational!$B$16</f>
        <v>1. (Use this space to list your operational objectives.)</v>
      </c>
      <c r="B107" s="114" t="str">
        <f>Operational!$B$17</f>
        <v>2.</v>
      </c>
      <c r="C107" s="115">
        <f>Strategic!C157</f>
        <v>0</v>
      </c>
      <c r="D107" s="112" t="str">
        <f>Operational!$B$18</f>
        <v>3.</v>
      </c>
      <c r="E107" s="112" t="str">
        <f>Operational!$B$19</f>
        <v>4.</v>
      </c>
      <c r="F107" s="112" t="str">
        <f>Operational!$B$20</f>
        <v>5.</v>
      </c>
    </row>
    <row r="108" spans="1:6" ht="12.75">
      <c r="A108" s="113"/>
      <c r="B108" s="116"/>
      <c r="C108" s="117"/>
      <c r="D108" s="113"/>
      <c r="E108" s="113"/>
      <c r="F108" s="113"/>
    </row>
    <row r="109" spans="1:6" ht="12.75">
      <c r="A109" s="60"/>
      <c r="B109" s="61"/>
      <c r="C109" s="61"/>
      <c r="D109" s="62"/>
      <c r="E109" s="62"/>
      <c r="F109" s="62"/>
    </row>
    <row r="110" spans="1:6" ht="13.5" thickBot="1">
      <c r="A110" s="63" t="s">
        <v>77</v>
      </c>
      <c r="B110" s="64" t="s">
        <v>1</v>
      </c>
      <c r="C110" s="64" t="s">
        <v>62</v>
      </c>
      <c r="D110" s="64" t="s">
        <v>39</v>
      </c>
      <c r="E110" s="64" t="s">
        <v>40</v>
      </c>
      <c r="F110" s="63" t="s">
        <v>41</v>
      </c>
    </row>
    <row r="111" spans="1:6" s="87" customFormat="1" ht="38.25">
      <c r="A111" s="49" t="str">
        <f>IF(Operational!$E$3="","",Operational!$E$3)</f>
        <v>(Use this space to identify those risks that could impair accomplishing identified objectives)</v>
      </c>
      <c r="B111" s="50">
        <f>IF(Operational!$F$3="","",Operational!$F$3)</f>
      </c>
      <c r="C111" s="50">
        <f>IF(Operational!$G$3="","",Operational!$G$3)</f>
      </c>
      <c r="D111" s="50" t="str">
        <f>IF(Operational!$H$3="","",Operational!$H$3)</f>
        <v>(Use this space to describe what would happen if the identified risk actually occurred.)</v>
      </c>
      <c r="E111" s="50" t="str">
        <f>IF(Operational!$I$3="","",Operational!$I$3)</f>
        <v>(Use this space to identify who is responsible for monitoring this activity.)</v>
      </c>
      <c r="F111" s="51" t="str">
        <f>IF(Operational!$J$3="","",Operational!$J$3)</f>
        <v>(Use this space to describe control activities prescribed by management.)</v>
      </c>
    </row>
    <row r="112" spans="1:6" s="87" customFormat="1" ht="12.75">
      <c r="A112" s="52">
        <f>IF(Operational!$E$4="","",Operational!$E$4)</f>
      </c>
      <c r="B112" s="53">
        <f>IF(Operational!$F$4="","",Operational!$F$4)</f>
      </c>
      <c r="C112" s="53">
        <f>IF(Operational!$G$4="","",Operational!$G$4)</f>
      </c>
      <c r="D112" s="53">
        <f>IF(Operational!$H$4="","",Operational!$H$4)</f>
      </c>
      <c r="E112" s="53">
        <f>IF(Operational!$I$4="","",Operational!$I$4)</f>
      </c>
      <c r="F112" s="54">
        <f>IF(Operational!$J$4="","",Operational!$J$4)</f>
      </c>
    </row>
    <row r="113" spans="1:6" s="87" customFormat="1" ht="12.75">
      <c r="A113" s="52">
        <f>IF(Operational!$E$5="","",Operational!$E$5)</f>
      </c>
      <c r="B113" s="53">
        <f>IF(Operational!$F$5="","",Operational!$F$5)</f>
      </c>
      <c r="C113" s="53">
        <f>IF(Operational!$G$5="","",Operational!$G$5)</f>
      </c>
      <c r="D113" s="53">
        <f>IF(Operational!$H$5="","",Operational!$H$5)</f>
      </c>
      <c r="E113" s="53">
        <f>IF(Operational!$I$5="","",Operational!$I$5)</f>
      </c>
      <c r="F113" s="54">
        <f>IF(Operational!$J$5="","",Operational!$J$5)</f>
      </c>
    </row>
    <row r="114" spans="1:6" s="87" customFormat="1" ht="12.75">
      <c r="A114" s="52">
        <f>IF(Operational!$E$6="","",Operational!$E$6)</f>
      </c>
      <c r="B114" s="53">
        <f>IF(Operational!$F$6="","",Operational!$F$6)</f>
      </c>
      <c r="C114" s="53">
        <f>IF(Operational!$G$6="","",Operational!$G$6)</f>
      </c>
      <c r="D114" s="53">
        <f>IF(Operational!$H$6="","",Operational!$H$6)</f>
      </c>
      <c r="E114" s="53">
        <f>IF(Operational!$I$6="","",Operational!$I$6)</f>
      </c>
      <c r="F114" s="54">
        <f>IF(Operational!$J$6="","",Operational!$J$6)</f>
      </c>
    </row>
    <row r="115" spans="1:6" s="87" customFormat="1" ht="12.75">
      <c r="A115" s="52">
        <f>IF(Operational!$E$7="","",Operational!$E$7)</f>
      </c>
      <c r="B115" s="53">
        <f>IF(Operational!$F$7="","",Operational!$F$7)</f>
      </c>
      <c r="C115" s="53">
        <f>IF(Operational!$G$7="","",Operational!$G$7)</f>
      </c>
      <c r="D115" s="53">
        <f>IF(Operational!$H$7="","",Operational!$H$7)</f>
      </c>
      <c r="E115" s="53">
        <f>IF(Operational!$I$7="","",Operational!$I$7)</f>
      </c>
      <c r="F115" s="54">
        <f>IF(Operational!$J$7="","",Operational!$J$7)</f>
      </c>
    </row>
    <row r="116" spans="1:6" s="87" customFormat="1" ht="12.75">
      <c r="A116" s="52">
        <f>IF(Operational!$E$8="","",Operational!$E$8)</f>
      </c>
      <c r="B116" s="53">
        <f>IF(Operational!$F$8="","",Operational!$F$8)</f>
      </c>
      <c r="C116" s="53">
        <f>IF(Operational!$G$8="","",Operational!$G$8)</f>
      </c>
      <c r="D116" s="53">
        <f>IF(Operational!$H$8="","",Operational!$H$8)</f>
      </c>
      <c r="E116" s="53">
        <f>IF(Operational!$I$8="","",Operational!$I$8)</f>
      </c>
      <c r="F116" s="54">
        <f>IF(Operational!$J$8="","",Operational!$J$8)</f>
      </c>
    </row>
    <row r="117" spans="1:6" s="87" customFormat="1" ht="12.75">
      <c r="A117" s="52">
        <f>IF(Operational!$E$9="","",Operational!$E$9)</f>
      </c>
      <c r="B117" s="53">
        <f>IF(Operational!$F$9="","",Operational!$F$9)</f>
      </c>
      <c r="C117" s="53">
        <f>IF(Operational!$G$9="","",Operational!$G$9)</f>
      </c>
      <c r="D117" s="53">
        <f>IF(Operational!$H$9="","",Operational!$H$9)</f>
      </c>
      <c r="E117" s="53">
        <f>IF(Operational!$I$9="","",Operational!$I$9)</f>
      </c>
      <c r="F117" s="54">
        <f>IF(Operational!$J$9="","",Operational!$J$9)</f>
      </c>
    </row>
    <row r="118" spans="1:6" s="87" customFormat="1" ht="12.75">
      <c r="A118" s="52">
        <f>IF(Operational!$E$10="","",Operational!$E$10)</f>
      </c>
      <c r="B118" s="53">
        <f>IF(Operational!$F$10="","",Operational!$F$10)</f>
      </c>
      <c r="C118" s="53">
        <f>IF(Operational!$G$10="","",Operational!$G$10)</f>
      </c>
      <c r="D118" s="53">
        <f>IF(Operational!$H$10="","",Operational!$H$10)</f>
      </c>
      <c r="E118" s="53">
        <f>IF(Operational!$I$10="","",Operational!$I$10)</f>
      </c>
      <c r="F118" s="54">
        <f>IF(Operational!$J$10="","",Operational!$J$10)</f>
      </c>
    </row>
    <row r="119" spans="1:6" s="87" customFormat="1" ht="12.75">
      <c r="A119" s="52">
        <f>IF(Operational!$E$11="","",Operational!$E$11)</f>
      </c>
      <c r="B119" s="53">
        <f>IF(Operational!$F$11="","",Operational!$F$11)</f>
      </c>
      <c r="C119" s="53">
        <f>IF(Operational!$G$11="","",Operational!$G$11)</f>
      </c>
      <c r="D119" s="53">
        <f>IF(Operational!$H$11="","",Operational!$H$11)</f>
      </c>
      <c r="E119" s="53">
        <f>IF(Operational!$I$11="","",Operational!$I$11)</f>
      </c>
      <c r="F119" s="54">
        <f>IF(Operational!$J$11="","",Operational!$J$11)</f>
      </c>
    </row>
    <row r="120" spans="1:6" s="87" customFormat="1" ht="12.75">
      <c r="A120" s="52">
        <f>IF(Operational!$E$12="","",Operational!$E$12)</f>
      </c>
      <c r="B120" s="53">
        <f>IF(Operational!$F$12="","",Operational!$F$12)</f>
      </c>
      <c r="C120" s="53">
        <f>IF(Operational!$G$12="","",Operational!$G$12)</f>
      </c>
      <c r="D120" s="53">
        <f>IF(Operational!$H$12="","",Operational!$H$12)</f>
      </c>
      <c r="E120" s="53">
        <f>IF(Operational!$I$12="","",Operational!$I$12)</f>
      </c>
      <c r="F120" s="54">
        <f>IF(Operational!$J$12="","",Operational!$J$12)</f>
      </c>
    </row>
    <row r="121" spans="1:6" s="87" customFormat="1" ht="12.75">
      <c r="A121" s="52">
        <f>IF(Operational!$E$13="","",Operational!$E$13)</f>
      </c>
      <c r="B121" s="53">
        <f>IF(Operational!$F$13="","",Operational!$F$13)</f>
      </c>
      <c r="C121" s="53">
        <f>IF(Operational!$G$13="","",Operational!$G$13)</f>
      </c>
      <c r="D121" s="53">
        <f>IF(Operational!$H$13="","",Operational!$H$13)</f>
      </c>
      <c r="E121" s="53">
        <f>IF(Operational!$I$13="","",Operational!$I$13)</f>
      </c>
      <c r="F121" s="54">
        <f>IF(Operational!$J$13="","",Operational!$J$13)</f>
      </c>
    </row>
    <row r="122" spans="1:6" s="87" customFormat="1" ht="12.75">
      <c r="A122" s="52">
        <f>IF(Operational!$E$14="","",Operational!$E$14)</f>
      </c>
      <c r="B122" s="53">
        <f>IF(Operational!$F$14="","",Operational!$F$14)</f>
      </c>
      <c r="C122" s="53">
        <f>IF(Operational!$G$14="","",Operational!$G$14)</f>
      </c>
      <c r="D122" s="53">
        <f>IF(Operational!$H$14="","",Operational!$H$14)</f>
      </c>
      <c r="E122" s="53">
        <f>IF(Operational!$I$14="","",Operational!$I$14)</f>
      </c>
      <c r="F122" s="54">
        <f>IF(Operational!$J$14="","",Operational!$J$14)</f>
      </c>
    </row>
    <row r="123" spans="1:6" s="87" customFormat="1" ht="12.75">
      <c r="A123" s="52">
        <f>IF(Operational!$E$15="","",Operational!$E$15)</f>
      </c>
      <c r="B123" s="53">
        <f>IF(Operational!$F$15="","",Operational!$F$15)</f>
      </c>
      <c r="C123" s="53">
        <f>IF(Operational!$G$15="","",Operational!$G$15)</f>
      </c>
      <c r="D123" s="53">
        <f>IF(Operational!$H$15="","",Operational!$H$15)</f>
      </c>
      <c r="E123" s="53">
        <f>IF(Operational!$I$15="","",Operational!$I$15)</f>
      </c>
      <c r="F123" s="54">
        <f>IF(Operational!$J$15="","",Operational!$J$15)</f>
      </c>
    </row>
    <row r="124" spans="1:6" s="87" customFormat="1" ht="12.75">
      <c r="A124" s="52">
        <f>IF(Operational!$E$16="","",Operational!$E$16)</f>
      </c>
      <c r="B124" s="53">
        <f>IF(Operational!$F$16="","",Operational!$F$16)</f>
      </c>
      <c r="C124" s="53">
        <f>IF(Operational!$G$16="","",Operational!$G$16)</f>
      </c>
      <c r="D124" s="53">
        <f>IF(Operational!$H$16="","",Operational!$H$16)</f>
      </c>
      <c r="E124" s="53">
        <f>IF(Operational!$I$16="","",Operational!$I$16)</f>
      </c>
      <c r="F124" s="54">
        <f>IF(Operational!$J$16="","",Operational!$J$16)</f>
      </c>
    </row>
    <row r="125" spans="1:6" s="87" customFormat="1" ht="13.5" thickBot="1">
      <c r="A125" s="55">
        <f>IF(Operational!$E$17="","",Operational!$E$17)</f>
      </c>
      <c r="B125" s="56">
        <f>IF(Operational!$F$17="","",Operational!$F$17)</f>
      </c>
      <c r="C125" s="56">
        <f>IF(Operational!$G$17="","",Operational!$G$17)</f>
      </c>
      <c r="D125" s="56">
        <f>IF(Operational!$H$17="","",Operational!$H$17)</f>
      </c>
      <c r="E125" s="56">
        <f>IF(Operational!$I$17="","",Operational!$I$17)</f>
      </c>
      <c r="F125" s="57">
        <f>IF(Operational!$J$17="","",Operational!$J$17)</f>
      </c>
    </row>
    <row r="127" ht="12.75">
      <c r="A127" s="45" t="s">
        <v>79</v>
      </c>
    </row>
    <row r="128" spans="1:2" ht="12.75">
      <c r="A128" s="47" t="s">
        <v>76</v>
      </c>
      <c r="B128" s="48"/>
    </row>
    <row r="129" spans="1:6" ht="12.75">
      <c r="A129" s="112" t="str">
        <f>Reporting!$B$16</f>
        <v>1. (Use this space to list your reporting objectives.)</v>
      </c>
      <c r="B129" s="114" t="str">
        <f>Reporting!$B$17</f>
        <v>2.</v>
      </c>
      <c r="C129" s="115">
        <f>Strategic!C194</f>
        <v>0</v>
      </c>
      <c r="D129" s="112" t="str">
        <f>Reporting!$B$18</f>
        <v>3.</v>
      </c>
      <c r="E129" s="112" t="str">
        <f>Reporting!$B$19</f>
        <v>4.</v>
      </c>
      <c r="F129" s="112" t="str">
        <f>Reporting!$B$20</f>
        <v>5.</v>
      </c>
    </row>
    <row r="130" spans="1:6" ht="12.75">
      <c r="A130" s="113"/>
      <c r="B130" s="116"/>
      <c r="C130" s="117"/>
      <c r="D130" s="113"/>
      <c r="E130" s="113"/>
      <c r="F130" s="113"/>
    </row>
    <row r="131" spans="1:6" ht="12.75">
      <c r="A131" s="60"/>
      <c r="B131" s="61"/>
      <c r="C131" s="61"/>
      <c r="D131" s="62"/>
      <c r="E131" s="62"/>
      <c r="F131" s="62"/>
    </row>
    <row r="132" spans="1:6" ht="13.5" thickBot="1">
      <c r="A132" s="63" t="s">
        <v>77</v>
      </c>
      <c r="B132" s="64" t="s">
        <v>1</v>
      </c>
      <c r="C132" s="64" t="s">
        <v>62</v>
      </c>
      <c r="D132" s="64" t="s">
        <v>39</v>
      </c>
      <c r="E132" s="64" t="s">
        <v>40</v>
      </c>
      <c r="F132" s="63" t="s">
        <v>41</v>
      </c>
    </row>
    <row r="133" spans="1:6" s="87" customFormat="1" ht="38.25">
      <c r="A133" s="49" t="str">
        <f>IF(Reporting!$E$3="","",Reporting!$E$3)</f>
        <v>(Use this space to identify those risks that could impair accomplishing identified objectives)</v>
      </c>
      <c r="B133" s="50">
        <f>IF(Reporting!$F$3="","",Reporting!$F$3)</f>
      </c>
      <c r="C133" s="50">
        <f>IF(Reporting!$G$3="","",Reporting!$G$3)</f>
      </c>
      <c r="D133" s="50" t="str">
        <f>IF(Reporting!$H$3="","",Reporting!$H$3)</f>
        <v>(Use this space to describe what would happen if the identified risk actually occurred.)</v>
      </c>
      <c r="E133" s="50" t="str">
        <f>IF(Reporting!$I$3="","",Reporting!$I$3)</f>
        <v>(Use this space to identify who is responsible for monitoring this activity.)</v>
      </c>
      <c r="F133" s="51" t="str">
        <f>IF(Reporting!$J$3="","",Reporting!$J$3)</f>
        <v>(Use this space to describe control activities prescribed by management.)</v>
      </c>
    </row>
    <row r="134" spans="1:6" s="87" customFormat="1" ht="12.75">
      <c r="A134" s="52">
        <f>IF(Reporting!$E$4="","",Reporting!$E$4)</f>
      </c>
      <c r="B134" s="53">
        <f>IF(Reporting!$F$4="","",Reporting!$F$4)</f>
      </c>
      <c r="C134" s="53">
        <f>IF(Reporting!$G$4="","",Reporting!$G$4)</f>
      </c>
      <c r="D134" s="53">
        <f>IF(Reporting!$H$4="","",Reporting!$H$4)</f>
      </c>
      <c r="E134" s="53">
        <f>IF(Reporting!$I$4="","",Reporting!$I$4)</f>
      </c>
      <c r="F134" s="54">
        <f>IF(Reporting!$J$4="","",Reporting!$J$4)</f>
      </c>
    </row>
    <row r="135" spans="1:6" s="87" customFormat="1" ht="12.75">
      <c r="A135" s="52">
        <f>IF(Reporting!$E$5="","",Reporting!$E$5)</f>
      </c>
      <c r="B135" s="53">
        <f>IF(Reporting!$F$5="","",Reporting!$F$5)</f>
      </c>
      <c r="C135" s="53">
        <f>IF(Reporting!$G$5="","",Reporting!$G$5)</f>
      </c>
      <c r="D135" s="53">
        <f>IF(Reporting!$H$5="","",Reporting!$H$5)</f>
      </c>
      <c r="E135" s="53">
        <f>IF(Reporting!$I$5="","",Reporting!$I$5)</f>
      </c>
      <c r="F135" s="54">
        <f>IF(Reporting!$J$5="","",Reporting!$J$5)</f>
      </c>
    </row>
    <row r="136" spans="1:6" s="87" customFormat="1" ht="12.75">
      <c r="A136" s="52">
        <f>IF(Reporting!$E$6="","",Reporting!$E$6)</f>
      </c>
      <c r="B136" s="53">
        <f>IF(Reporting!$F$6="","",Reporting!$F$6)</f>
      </c>
      <c r="C136" s="53">
        <f>IF(Reporting!$G$6="","",Reporting!$G$6)</f>
      </c>
      <c r="D136" s="53">
        <f>IF(Reporting!$H$6="","",Reporting!$H$6)</f>
      </c>
      <c r="E136" s="53">
        <f>IF(Reporting!$I$6="","",Reporting!$I$6)</f>
      </c>
      <c r="F136" s="54">
        <f>IF(Reporting!$J$6="","",Reporting!$J$6)</f>
      </c>
    </row>
    <row r="137" spans="1:6" s="87" customFormat="1" ht="12.75">
      <c r="A137" s="52">
        <f>IF(Reporting!$E$7="","",Reporting!$E$7)</f>
      </c>
      <c r="B137" s="53">
        <f>IF(Reporting!$F$7="","",Reporting!$F$7)</f>
      </c>
      <c r="C137" s="53">
        <f>IF(Reporting!$G$7="","",Reporting!$G$7)</f>
      </c>
      <c r="D137" s="53">
        <f>IF(Reporting!$H$7="","",Reporting!$H$7)</f>
      </c>
      <c r="E137" s="53">
        <f>IF(Reporting!$I$7="","",Reporting!$I$7)</f>
      </c>
      <c r="F137" s="54">
        <f>IF(Reporting!$J$7="","",Reporting!$J$7)</f>
      </c>
    </row>
    <row r="138" spans="1:6" s="87" customFormat="1" ht="12.75">
      <c r="A138" s="52">
        <f>IF(Reporting!$E$8="","",Reporting!$E$8)</f>
      </c>
      <c r="B138" s="53">
        <f>IF(Reporting!$F$8="","",Reporting!$F$8)</f>
      </c>
      <c r="C138" s="53">
        <f>IF(Reporting!$G$8="","",Reporting!$G$8)</f>
      </c>
      <c r="D138" s="53">
        <f>IF(Reporting!$H$8="","",Reporting!$H$8)</f>
      </c>
      <c r="E138" s="53">
        <f>IF(Reporting!$I$8="","",Reporting!$I$8)</f>
      </c>
      <c r="F138" s="54">
        <f>IF(Reporting!$J$8="","",Reporting!$J$8)</f>
      </c>
    </row>
    <row r="139" spans="1:6" s="87" customFormat="1" ht="12.75">
      <c r="A139" s="52">
        <f>IF(Reporting!$E$9="","",Reporting!$E$9)</f>
      </c>
      <c r="B139" s="53">
        <f>IF(Reporting!$F$9="","",Reporting!$F$9)</f>
      </c>
      <c r="C139" s="53">
        <f>IF(Reporting!$G$9="","",Reporting!$G$9)</f>
      </c>
      <c r="D139" s="53">
        <f>IF(Reporting!$H$9="","",Reporting!$H$9)</f>
      </c>
      <c r="E139" s="53">
        <f>IF(Reporting!$I$9="","",Reporting!$I$9)</f>
      </c>
      <c r="F139" s="54">
        <f>IF(Reporting!$J$9="","",Reporting!$J$9)</f>
      </c>
    </row>
    <row r="140" spans="1:6" s="87" customFormat="1" ht="12.75">
      <c r="A140" s="52">
        <f>IF(Reporting!$E$10="","",Reporting!$E$10)</f>
      </c>
      <c r="B140" s="53">
        <f>IF(Reporting!$F$10="","",Reporting!$F$10)</f>
      </c>
      <c r="C140" s="53">
        <f>IF(Reporting!$G$10="","",Reporting!$G$10)</f>
      </c>
      <c r="D140" s="53">
        <f>IF(Reporting!$H$10="","",Reporting!$H$10)</f>
      </c>
      <c r="E140" s="53">
        <f>IF(Reporting!$I$10="","",Reporting!$I$10)</f>
      </c>
      <c r="F140" s="54">
        <f>IF(Reporting!$J$10="","",Reporting!$J$10)</f>
      </c>
    </row>
    <row r="141" spans="1:6" s="87" customFormat="1" ht="12.75">
      <c r="A141" s="52">
        <f>IF(Reporting!$E$11="","",Reporting!$E$11)</f>
      </c>
      <c r="B141" s="53">
        <f>IF(Reporting!$F$11="","",Reporting!$F$11)</f>
      </c>
      <c r="C141" s="53">
        <f>IF(Reporting!$G$11="","",Reporting!$G$11)</f>
      </c>
      <c r="D141" s="53">
        <f>IF(Reporting!$H$11="","",Reporting!$H$11)</f>
      </c>
      <c r="E141" s="53">
        <f>IF(Reporting!$I$11="","",Reporting!$I$11)</f>
      </c>
      <c r="F141" s="54">
        <f>IF(Reporting!$J$11="","",Reporting!$J$11)</f>
      </c>
    </row>
    <row r="142" spans="1:6" s="87" customFormat="1" ht="12.75">
      <c r="A142" s="52">
        <f>IF(Reporting!$E$12="","",Reporting!$E$12)</f>
      </c>
      <c r="B142" s="53">
        <f>IF(Reporting!$F$12="","",Reporting!$F$12)</f>
      </c>
      <c r="C142" s="53">
        <f>IF(Reporting!$G$12="","",Reporting!$G$12)</f>
      </c>
      <c r="D142" s="53">
        <f>IF(Reporting!$H$12="","",Reporting!$H$12)</f>
      </c>
      <c r="E142" s="53">
        <f>IF(Reporting!$I$12="","",Reporting!$I$12)</f>
      </c>
      <c r="F142" s="54">
        <f>IF(Reporting!$J$12="","",Reporting!$J$12)</f>
      </c>
    </row>
    <row r="143" spans="1:6" s="87" customFormat="1" ht="12.75">
      <c r="A143" s="52">
        <f>IF(Reporting!$E$13="","",Reporting!$E$13)</f>
      </c>
      <c r="B143" s="53">
        <f>IF(Reporting!$F$13="","",Reporting!$F$13)</f>
      </c>
      <c r="C143" s="53">
        <f>IF(Reporting!$G$13="","",Reporting!$G$13)</f>
      </c>
      <c r="D143" s="53">
        <f>IF(Reporting!$H$13="","",Reporting!$H$13)</f>
      </c>
      <c r="E143" s="53">
        <f>IF(Reporting!$I$13="","",Reporting!$I$13)</f>
      </c>
      <c r="F143" s="54">
        <f>IF(Reporting!$J$13="","",Reporting!$J$13)</f>
      </c>
    </row>
    <row r="144" spans="1:6" s="87" customFormat="1" ht="12.75">
      <c r="A144" s="52">
        <f>IF(Reporting!$E$14="","",Reporting!$E$14)</f>
      </c>
      <c r="B144" s="53">
        <f>IF(Reporting!$F$14="","",Reporting!$F$14)</f>
      </c>
      <c r="C144" s="53">
        <f>IF(Reporting!$G$14="","",Reporting!$G$14)</f>
      </c>
      <c r="D144" s="53">
        <f>IF(Reporting!$H$14="","",Reporting!$H$14)</f>
      </c>
      <c r="E144" s="53">
        <f>IF(Reporting!$I$14="","",Reporting!$I$14)</f>
      </c>
      <c r="F144" s="54">
        <f>IF(Reporting!$J$14="","",Reporting!$J$14)</f>
      </c>
    </row>
    <row r="145" spans="1:6" s="87" customFormat="1" ht="12.75">
      <c r="A145" s="52">
        <f>IF(Reporting!$E$15="","",Reporting!$E$15)</f>
      </c>
      <c r="B145" s="53">
        <f>IF(Reporting!$F$15="","",Reporting!$F$15)</f>
      </c>
      <c r="C145" s="53">
        <f>IF(Reporting!$G$15="","",Reporting!$G$15)</f>
      </c>
      <c r="D145" s="53">
        <f>IF(Reporting!$H$15="","",Reporting!$H$15)</f>
      </c>
      <c r="E145" s="53">
        <f>IF(Reporting!$I$15="","",Reporting!$I$15)</f>
      </c>
      <c r="F145" s="54">
        <f>IF(Reporting!$J$15="","",Reporting!$J$15)</f>
      </c>
    </row>
    <row r="146" spans="1:6" s="87" customFormat="1" ht="12.75">
      <c r="A146" s="52">
        <f>IF(Reporting!$E$16="","",Reporting!$E$16)</f>
      </c>
      <c r="B146" s="53">
        <f>IF(Reporting!$F$16="","",Reporting!$F$16)</f>
      </c>
      <c r="C146" s="53">
        <f>IF(Reporting!$G$16="","",Reporting!$G$16)</f>
      </c>
      <c r="D146" s="53">
        <f>IF(Reporting!$H$16="","",Reporting!$H$16)</f>
      </c>
      <c r="E146" s="53">
        <f>IF(Reporting!$I$16="","",Reporting!$I$16)</f>
      </c>
      <c r="F146" s="54">
        <f>IF(Reporting!$J$16="","",Reporting!$J$16)</f>
      </c>
    </row>
    <row r="147" spans="1:6" s="87" customFormat="1" ht="13.5" thickBot="1">
      <c r="A147" s="55">
        <f>IF(Reporting!$E$17="","",Reporting!$E$17)</f>
      </c>
      <c r="B147" s="56">
        <f>IF(Reporting!$F$17="","",Reporting!$F$17)</f>
      </c>
      <c r="C147" s="56">
        <f>IF(Reporting!$G$17="","",Reporting!$G$17)</f>
      </c>
      <c r="D147" s="56">
        <f>IF(Reporting!$H$17="","",Reporting!$H$17)</f>
      </c>
      <c r="E147" s="56">
        <f>IF(Reporting!$I$17="","",Reporting!$I$17)</f>
      </c>
      <c r="F147" s="57">
        <f>IF(Reporting!$J$17="","",Reporting!$J$17)</f>
      </c>
    </row>
  </sheetData>
  <sheetProtection/>
  <mergeCells count="30">
    <mergeCell ref="A107:A108"/>
    <mergeCell ref="B107:C108"/>
    <mergeCell ref="D107:D108"/>
    <mergeCell ref="E107:E108"/>
    <mergeCell ref="F107:F108"/>
    <mergeCell ref="A85:A86"/>
    <mergeCell ref="B85:C86"/>
    <mergeCell ref="D85:D86"/>
    <mergeCell ref="E85:E86"/>
    <mergeCell ref="F85:F86"/>
    <mergeCell ref="A63:A64"/>
    <mergeCell ref="B63:C64"/>
    <mergeCell ref="D63:D64"/>
    <mergeCell ref="E63:E64"/>
    <mergeCell ref="F63:F64"/>
    <mergeCell ref="A41:A42"/>
    <mergeCell ref="B41:C42"/>
    <mergeCell ref="D41:D42"/>
    <mergeCell ref="E41:E42"/>
    <mergeCell ref="F41:F42"/>
    <mergeCell ref="A19:A20"/>
    <mergeCell ref="B19:C20"/>
    <mergeCell ref="D19:D20"/>
    <mergeCell ref="F19:F20"/>
    <mergeCell ref="E19:E20"/>
    <mergeCell ref="A129:A130"/>
    <mergeCell ref="B129:C130"/>
    <mergeCell ref="D129:D130"/>
    <mergeCell ref="E129:E130"/>
    <mergeCell ref="F129:F130"/>
  </mergeCells>
  <printOptions/>
  <pageMargins left="0.25" right="0.25" top="0.75" bottom="0.75" header="0.3" footer="0.3"/>
  <pageSetup horizontalDpi="600" verticalDpi="600" orientation="landscape" scale="78" r:id="rId2"/>
  <rowBreaks count="5" manualBreakCount="5">
    <brk id="37" max="5" man="1"/>
    <brk id="59" max="5" man="1"/>
    <brk id="81" max="5" man="1"/>
    <brk id="103" max="5" man="1"/>
    <brk id="125" max="5" man="1"/>
  </rowBreaks>
  <legacyDrawing r:id="rId1"/>
</worksheet>
</file>

<file path=xl/worksheets/sheet11.xml><?xml version="1.0" encoding="utf-8"?>
<worksheet xmlns="http://schemas.openxmlformats.org/spreadsheetml/2006/main" xmlns:r="http://schemas.openxmlformats.org/officeDocument/2006/relationships">
  <sheetPr codeName="Sheet2"/>
  <dimension ref="A1:N301"/>
  <sheetViews>
    <sheetView zoomScalePageLayoutView="0" workbookViewId="0" topLeftCell="A1">
      <selection activeCell="H2" sqref="H2"/>
    </sheetView>
  </sheetViews>
  <sheetFormatPr defaultColWidth="9.140625" defaultRowHeight="15"/>
  <cols>
    <col min="1" max="1" width="19.421875" style="32" customWidth="1"/>
    <col min="2" max="2" width="21.57421875" style="32" customWidth="1"/>
    <col min="3" max="3" width="19.28125" style="32" customWidth="1"/>
    <col min="4" max="4" width="24.28125" style="32" customWidth="1"/>
    <col min="5" max="5" width="17.00390625" style="32" customWidth="1"/>
    <col min="6" max="6" width="19.421875" style="32" customWidth="1"/>
    <col min="7" max="7" width="14.00390625" style="32" customWidth="1"/>
    <col min="8" max="8" width="9.140625" style="32" customWidth="1"/>
    <col min="9" max="9" width="18.57421875" style="32" customWidth="1"/>
    <col min="10" max="10" width="14.00390625" style="32" customWidth="1"/>
    <col min="11" max="16384" width="9.140625" style="32" customWidth="1"/>
  </cols>
  <sheetData>
    <row r="1" spans="1:14" ht="15">
      <c r="A1" t="s">
        <v>84</v>
      </c>
      <c r="B1" t="s">
        <v>85</v>
      </c>
      <c r="C1" t="s">
        <v>86</v>
      </c>
      <c r="D1" t="s">
        <v>87</v>
      </c>
      <c r="E1" t="s">
        <v>88</v>
      </c>
      <c r="F1" t="s">
        <v>89</v>
      </c>
      <c r="G1" t="s">
        <v>90</v>
      </c>
      <c r="H1" t="s">
        <v>91</v>
      </c>
      <c r="I1" t="s">
        <v>92</v>
      </c>
      <c r="J1" t="s">
        <v>1</v>
      </c>
      <c r="K1" t="s">
        <v>62</v>
      </c>
      <c r="L1" t="s">
        <v>39</v>
      </c>
      <c r="M1" t="s">
        <v>40</v>
      </c>
      <c r="N1" t="s">
        <v>41</v>
      </c>
    </row>
    <row r="2" spans="1:14" ht="15">
      <c r="A2">
        <f>IF(Intro!$N$10="","",VLOOKUP(Intro!$N$10,Lists!$A$1:$B$19,2,FALSE))</f>
      </c>
      <c r="B2">
        <f>IF(Intro!$N$11="","",Intro!$N$11)</f>
      </c>
      <c r="C2">
        <f>IF(Intro!$N$12="","",Intro!$N$12)</f>
      </c>
      <c r="D2">
        <f>IF(Intro!$N$13="","",Intro!$N$13)</f>
      </c>
      <c r="E2">
        <f>IF(Intro!$N$14="","",Intro!$N$14)</f>
      </c>
      <c r="F2">
        <f>IF(Intro!$N$15="","",Intro!$N$15)</f>
      </c>
      <c r="G2">
        <f>IF(Intro!$N$5="","","Strategic")</f>
      </c>
      <c r="H2">
        <f>IF(Strategic!$B$16="1. (use this space to list your strategic objectives.)","",Strategic!$B$16)</f>
      </c>
      <c r="I2"/>
      <c r="J2"/>
      <c r="K2"/>
      <c r="L2"/>
      <c r="M2"/>
      <c r="N2"/>
    </row>
    <row r="3" spans="1:14" ht="15">
      <c r="A3">
        <f>IF(Intro!$N$10="","",VLOOKUP(Intro!$N$10,Lists!$A$1:$B$19,2,FALSE))</f>
      </c>
      <c r="B3">
        <f>IF(Intro!$N$11="","",Intro!$N$11)</f>
      </c>
      <c r="C3">
        <f>IF(Intro!$N$12="","",Intro!$N$12)</f>
      </c>
      <c r="D3">
        <f>IF(Intro!$N$13="","",Intro!$N$13)</f>
      </c>
      <c r="E3">
        <f>IF(Intro!$N$14="","",Intro!$N$14)</f>
      </c>
      <c r="F3">
        <f>IF(Intro!$N$15="","",Intro!$N$15)</f>
      </c>
      <c r="G3">
        <f>IF(Intro!$N$5="","","Strategic")</f>
      </c>
      <c r="H3">
        <f>IF(Strategic!$B$17="2.","",Strategic!$B$17)</f>
      </c>
      <c r="I3"/>
      <c r="J3"/>
      <c r="K3"/>
      <c r="L3"/>
      <c r="M3"/>
      <c r="N3"/>
    </row>
    <row r="4" spans="1:14" ht="15">
      <c r="A4">
        <f>IF(Intro!$N$10="","",VLOOKUP(Intro!$N$10,Lists!$A$1:$B$19,2,FALSE))</f>
      </c>
      <c r="B4">
        <f>IF(Intro!$N$11="","",Intro!$N$11)</f>
      </c>
      <c r="C4">
        <f>IF(Intro!$N$12="","",Intro!$N$12)</f>
      </c>
      <c r="D4">
        <f>IF(Intro!$N$13="","",Intro!$N$13)</f>
      </c>
      <c r="E4">
        <f>IF(Intro!$N$14="","",Intro!$N$14)</f>
      </c>
      <c r="F4">
        <f>IF(Intro!$N$15="","",Intro!$N$15)</f>
      </c>
      <c r="G4">
        <f>IF(Intro!$N$5="","","Strategic")</f>
      </c>
      <c r="H4">
        <f>IF(Strategic!$B$18="3.","",Strategic!$B$18)</f>
      </c>
      <c r="I4"/>
      <c r="J4"/>
      <c r="K4"/>
      <c r="L4"/>
      <c r="M4"/>
      <c r="N4"/>
    </row>
    <row r="5" spans="1:14" ht="15">
      <c r="A5">
        <f>IF(Intro!$N$10="","",VLOOKUP(Intro!$N$10,Lists!$A$1:$B$19,2,FALSE))</f>
      </c>
      <c r="B5">
        <f>IF(Intro!$N$11="","",Intro!$N$11)</f>
      </c>
      <c r="C5">
        <f>IF(Intro!$N$12="","",Intro!$N$12)</f>
      </c>
      <c r="D5">
        <f>IF(Intro!$N$13="","",Intro!$N$13)</f>
      </c>
      <c r="E5">
        <f>IF(Intro!$N$14="","",Intro!$N$14)</f>
      </c>
      <c r="F5">
        <f>IF(Intro!$N$15="","",Intro!$N$15)</f>
      </c>
      <c r="G5">
        <f>IF(Intro!$N$5="","","Strategic")</f>
      </c>
      <c r="H5">
        <f>IF(Strategic!$B$19="4.","",Strategic!$B$19)</f>
      </c>
      <c r="I5"/>
      <c r="J5"/>
      <c r="K5"/>
      <c r="L5"/>
      <c r="M5"/>
      <c r="N5"/>
    </row>
    <row r="6" spans="1:14" ht="15">
      <c r="A6">
        <f>IF(Intro!$N$10="","",VLOOKUP(Intro!$N$10,Lists!$A$1:$B$19,2,FALSE))</f>
      </c>
      <c r="B6">
        <f>IF(Intro!$N$11="","",Intro!$N$11)</f>
      </c>
      <c r="C6">
        <f>IF(Intro!$N$12="","",Intro!$N$12)</f>
      </c>
      <c r="D6">
        <f>IF(Intro!$N$13="","",Intro!$N$13)</f>
      </c>
      <c r="E6">
        <f>IF(Intro!$N$14="","",Intro!$N$14)</f>
      </c>
      <c r="F6">
        <f>IF(Intro!$N$15="","",Intro!$N$15)</f>
      </c>
      <c r="G6">
        <f>IF(Intro!$N$5="","","Strategic")</f>
      </c>
      <c r="H6">
        <f>IF(Strategic!$B$20="5.","",Strategic!$B$20)</f>
      </c>
      <c r="I6"/>
      <c r="J6"/>
      <c r="K6"/>
      <c r="L6"/>
      <c r="M6"/>
      <c r="N6"/>
    </row>
    <row r="7" spans="1:14" ht="15">
      <c r="A7">
        <f>IF(Intro!$N$10="","",VLOOKUP(Intro!$N$10,Lists!$A$1:$B$19,2,FALSE))</f>
      </c>
      <c r="B7">
        <f>IF(Intro!$N$11="","",Intro!$N$11)</f>
      </c>
      <c r="C7">
        <f>IF(Intro!$N$12="","",Intro!$N$12)</f>
      </c>
      <c r="D7">
        <f>IF(Intro!$N$13="","",Intro!$N$13)</f>
      </c>
      <c r="E7">
        <f>IF(Intro!$N$14="","",Intro!$N$14)</f>
      </c>
      <c r="F7">
        <f>IF(Intro!$N$15="","",Intro!$N$15)</f>
      </c>
      <c r="G7">
        <f>IF(Intro!$N$5="","","Strategic")</f>
      </c>
      <c r="H7"/>
      <c r="I7" t="str">
        <f>IF(Strategic!$D$3="","",Strategic!$D$3)</f>
        <v>(Use this space to identify those risks that could impair accomplishing identified objectives)</v>
      </c>
      <c r="J7">
        <f>IF(Strategic!$E$3="","",Strategic!$E$3)</f>
      </c>
      <c r="K7">
        <f>IF(Strategic!$F$3="","",Strategic!$F$3)</f>
      </c>
      <c r="L7" t="str">
        <f>IF(Strategic!$G$3="","",Strategic!$G$3)</f>
        <v>(Use this space to describe what would happen if the identified risk actually occurred.)</v>
      </c>
      <c r="M7" t="str">
        <f>IF(Strategic!$H$3="","",Strategic!$H$3)</f>
        <v>(Use this space to identify who is responsible for monitoring this activity.)</v>
      </c>
      <c r="N7" t="str">
        <f>IF(Strategic!$I$3="","",Strategic!$I$3)</f>
        <v>(Use this space to describe control activities prescribed by management.)</v>
      </c>
    </row>
    <row r="8" spans="1:14" ht="15">
      <c r="A8">
        <f>IF(Intro!$N$10="","",VLOOKUP(Intro!$N$10,Lists!$A$1:$B$19,2,FALSE))</f>
      </c>
      <c r="B8">
        <f>IF(Intro!$N$11="","",Intro!$N$11)</f>
      </c>
      <c r="C8">
        <f>IF(Intro!$N$12="","",Intro!$N$12)</f>
      </c>
      <c r="D8">
        <f>IF(Intro!$N$13="","",Intro!$N$13)</f>
      </c>
      <c r="E8">
        <f>IF(Intro!$N$14="","",Intro!$N$14)</f>
      </c>
      <c r="F8">
        <f>IF(Intro!$N$15="","",Intro!$N$15)</f>
      </c>
      <c r="G8">
        <f>IF(Intro!$N$5="","","Strategic")</f>
      </c>
      <c r="H8"/>
      <c r="I8">
        <f>IF(Strategic!$D$4="","",Strategic!$D$4)</f>
      </c>
      <c r="J8">
        <f>IF(Strategic!$E$4="","",Strategic!$E$4)</f>
      </c>
      <c r="K8">
        <f>IF(Strategic!$F$4="","",Strategic!$F$4)</f>
      </c>
      <c r="L8">
        <f>IF(Strategic!$G$4="","",Strategic!$G$4)</f>
      </c>
      <c r="M8">
        <f>IF(Strategic!$H$4="","",Strategic!$H$4)</f>
      </c>
      <c r="N8">
        <f>IF(Strategic!$I$4="","",Strategic!$I$4)</f>
      </c>
    </row>
    <row r="9" spans="1:14" ht="15">
      <c r="A9">
        <f>IF(Intro!$N$10="","",VLOOKUP(Intro!$N$10,Lists!$A$1:$B$19,2,FALSE))</f>
      </c>
      <c r="B9">
        <f>IF(Intro!$N$11="","",Intro!$N$11)</f>
      </c>
      <c r="C9">
        <f>IF(Intro!$N$12="","",Intro!$N$12)</f>
      </c>
      <c r="D9">
        <f>IF(Intro!$N$13="","",Intro!$N$13)</f>
      </c>
      <c r="E9">
        <f>IF(Intro!$N$14="","",Intro!$N$14)</f>
      </c>
      <c r="F9">
        <f>IF(Intro!$N$15="","",Intro!$N$15)</f>
      </c>
      <c r="G9">
        <f>IF(Intro!$N$5="","","Strategic")</f>
      </c>
      <c r="H9"/>
      <c r="I9">
        <f>IF(Strategic!$D$5="","",Strategic!$D$5)</f>
      </c>
      <c r="J9">
        <f>IF(Strategic!$E$5="","",Strategic!$E$5)</f>
      </c>
      <c r="K9">
        <f>IF(Strategic!$F$5="","",Strategic!$F$5)</f>
      </c>
      <c r="L9">
        <f>IF(Strategic!$G$5="","",Strategic!$G$5)</f>
      </c>
      <c r="M9">
        <f>IF(Strategic!$H$5="","",Strategic!$H$5)</f>
      </c>
      <c r="N9">
        <f>IF(Strategic!$I$5="","",Strategic!$I$5)</f>
      </c>
    </row>
    <row r="10" spans="1:14" ht="15">
      <c r="A10">
        <f>IF(Intro!$N$10="","",VLOOKUP(Intro!$N$10,Lists!$A$1:$B$19,2,FALSE))</f>
      </c>
      <c r="B10">
        <f>IF(Intro!$N$11="","",Intro!$N$11)</f>
      </c>
      <c r="C10">
        <f>IF(Intro!$N$12="","",Intro!$N$12)</f>
      </c>
      <c r="D10">
        <f>IF(Intro!$N$13="","",Intro!$N$13)</f>
      </c>
      <c r="E10">
        <f>IF(Intro!$N$14="","",Intro!$N$14)</f>
      </c>
      <c r="F10">
        <f>IF(Intro!$N$15="","",Intro!$N$15)</f>
      </c>
      <c r="G10">
        <f>IF(Intro!$N$5="","","Strategic")</f>
      </c>
      <c r="H10"/>
      <c r="I10">
        <f>IF(Strategic!$D$6="","",Strategic!$D$6)</f>
      </c>
      <c r="J10">
        <f>IF(Strategic!$E$6="","",Strategic!$E$6)</f>
      </c>
      <c r="K10">
        <f>IF(Strategic!$F$6="","",Strategic!$F$6)</f>
      </c>
      <c r="L10">
        <f>IF(Strategic!$G$6="","",Strategic!$G$6)</f>
      </c>
      <c r="M10">
        <f>IF(Strategic!$H$6="","",Strategic!$H$6)</f>
      </c>
      <c r="N10">
        <f>IF(Strategic!$I$6="","",Strategic!$I$6)</f>
      </c>
    </row>
    <row r="11" spans="1:14" ht="15">
      <c r="A11">
        <f>IF(Intro!$N$10="","",VLOOKUP(Intro!$N$10,Lists!$A$1:$B$19,2,FALSE))</f>
      </c>
      <c r="B11">
        <f>IF(Intro!$N$11="","",Intro!$N$11)</f>
      </c>
      <c r="C11">
        <f>IF(Intro!$N$12="","",Intro!$N$12)</f>
      </c>
      <c r="D11">
        <f>IF(Intro!$N$13="","",Intro!$N$13)</f>
      </c>
      <c r="E11">
        <f>IF(Intro!$N$14="","",Intro!$N$14)</f>
      </c>
      <c r="F11">
        <f>IF(Intro!$N$15="","",Intro!$N$15)</f>
      </c>
      <c r="G11">
        <f>IF(Intro!$N$5="","","Strategic")</f>
      </c>
      <c r="H11"/>
      <c r="I11">
        <f>IF(Strategic!$D$7="","",Strategic!$D$7)</f>
      </c>
      <c r="J11">
        <f>IF(Strategic!$E$7="","",Strategic!$E$7)</f>
      </c>
      <c r="K11">
        <f>IF(Strategic!$F$7="","",Strategic!$F$7)</f>
      </c>
      <c r="L11">
        <f>IF(Strategic!$G$7="","",Strategic!$G$7)</f>
      </c>
      <c r="M11">
        <f>IF(Strategic!$H$7="","",Strategic!$H$7)</f>
      </c>
      <c r="N11">
        <f>IF(Strategic!$I$7="","",Strategic!$I$7)</f>
      </c>
    </row>
    <row r="12" spans="1:14" ht="15">
      <c r="A12">
        <f>IF(Intro!$N$10="","",VLOOKUP(Intro!$N$10,Lists!$A$1:$B$19,2,FALSE))</f>
      </c>
      <c r="B12">
        <f>IF(Intro!$N$11="","",Intro!$N$11)</f>
      </c>
      <c r="C12">
        <f>IF(Intro!$N$12="","",Intro!$N$12)</f>
      </c>
      <c r="D12">
        <f>IF(Intro!$N$13="","",Intro!$N$13)</f>
      </c>
      <c r="E12">
        <f>IF(Intro!$N$14="","",Intro!$N$14)</f>
      </c>
      <c r="F12">
        <f>IF(Intro!$N$15="","",Intro!$N$15)</f>
      </c>
      <c r="G12">
        <f>IF(Intro!$N$5="","","Strategic")</f>
      </c>
      <c r="H12"/>
      <c r="I12">
        <f>IF(Strategic!$D$8="","",Strategic!$D$8)</f>
      </c>
      <c r="J12">
        <f>IF(Strategic!$E$8="","",Strategic!$E$8)</f>
      </c>
      <c r="K12">
        <f>IF(Strategic!$F$8="","",Strategic!$F$8)</f>
      </c>
      <c r="L12">
        <f>IF(Strategic!$G$8="","",Strategic!$G$8)</f>
      </c>
      <c r="M12">
        <f>IF(Strategic!$H$8="","",Strategic!$H$8)</f>
      </c>
      <c r="N12">
        <f>IF(Strategic!$I$8="","",Strategic!$I$8)</f>
      </c>
    </row>
    <row r="13" spans="1:14" ht="15">
      <c r="A13">
        <f>IF(Intro!$N$10="","",VLOOKUP(Intro!$N$10,Lists!$A$1:$B$19,2,FALSE))</f>
      </c>
      <c r="B13">
        <f>IF(Intro!$N$11="","",Intro!$N$11)</f>
      </c>
      <c r="C13">
        <f>IF(Intro!$N$12="","",Intro!$N$12)</f>
      </c>
      <c r="D13">
        <f>IF(Intro!$N$13="","",Intro!$N$13)</f>
      </c>
      <c r="E13">
        <f>IF(Intro!$N$14="","",Intro!$N$14)</f>
      </c>
      <c r="F13">
        <f>IF(Intro!$N$15="","",Intro!$N$15)</f>
      </c>
      <c r="G13">
        <f>IF(Intro!$N$5="","","Strategic")</f>
      </c>
      <c r="H13"/>
      <c r="I13">
        <f>IF(Strategic!$D$9="","",Strategic!$D$9)</f>
      </c>
      <c r="J13">
        <f>IF(Strategic!$E$9="","",Strategic!$E$9)</f>
      </c>
      <c r="K13">
        <f>IF(Strategic!$F$9="","",Strategic!$F$9)</f>
      </c>
      <c r="L13">
        <f>IF(Strategic!$G$9="","",Strategic!$G$9)</f>
      </c>
      <c r="M13">
        <f>IF(Strategic!$H$9="","",Strategic!$H$9)</f>
      </c>
      <c r="N13">
        <f>IF(Strategic!$I$9="","",Strategic!$I$9)</f>
      </c>
    </row>
    <row r="14" spans="1:14" ht="15">
      <c r="A14">
        <f>IF(Intro!$N$10="","",VLOOKUP(Intro!$N$10,Lists!$A$1:$B$19,2,FALSE))</f>
      </c>
      <c r="B14">
        <f>IF(Intro!$N$11="","",Intro!$N$11)</f>
      </c>
      <c r="C14">
        <f>IF(Intro!$N$12="","",Intro!$N$12)</f>
      </c>
      <c r="D14">
        <f>IF(Intro!$N$13="","",Intro!$N$13)</f>
      </c>
      <c r="E14">
        <f>IF(Intro!$N$14="","",Intro!$N$14)</f>
      </c>
      <c r="F14">
        <f>IF(Intro!$N$15="","",Intro!$N$15)</f>
      </c>
      <c r="G14">
        <f>IF(Intro!$N$5="","","Strategic")</f>
      </c>
      <c r="H14"/>
      <c r="I14">
        <f>IF(Strategic!$D$10="","",Strategic!$D$10)</f>
      </c>
      <c r="J14">
        <f>IF(Strategic!$E$10="","",Strategic!$E$10)</f>
      </c>
      <c r="K14">
        <f>IF(Strategic!$F$10="","",Strategic!$F$10)</f>
      </c>
      <c r="L14">
        <f>IF(Strategic!$G$10="","",Strategic!$G$10)</f>
      </c>
      <c r="M14">
        <f>IF(Strategic!$H$10="","",Strategic!$H$10)</f>
      </c>
      <c r="N14">
        <f>IF(Strategic!$I$10="","",Strategic!$I$10)</f>
      </c>
    </row>
    <row r="15" spans="1:14" ht="15">
      <c r="A15">
        <f>IF(Intro!$N$10="","",VLOOKUP(Intro!$N$10,Lists!$A$1:$B$19,2,FALSE))</f>
      </c>
      <c r="B15">
        <f>IF(Intro!$N$11="","",Intro!$N$11)</f>
      </c>
      <c r="C15">
        <f>IF(Intro!$N$12="","",Intro!$N$12)</f>
      </c>
      <c r="D15">
        <f>IF(Intro!$N$13="","",Intro!$N$13)</f>
      </c>
      <c r="E15">
        <f>IF(Intro!$N$14="","",Intro!$N$14)</f>
      </c>
      <c r="F15">
        <f>IF(Intro!$N$15="","",Intro!$N$15)</f>
      </c>
      <c r="G15">
        <f>IF(Intro!$N$5="","","Strategic")</f>
      </c>
      <c r="H15"/>
      <c r="I15">
        <f>IF(Strategic!$D$11="","",Strategic!$D$11)</f>
      </c>
      <c r="J15">
        <f>IF(Strategic!$E$11="","",Strategic!$E$11)</f>
      </c>
      <c r="K15">
        <f>IF(Strategic!$F$11="","",Strategic!$F$11)</f>
      </c>
      <c r="L15">
        <f>IF(Strategic!$G$11="","",Strategic!$G$11)</f>
      </c>
      <c r="M15">
        <f>IF(Strategic!$H$11="","",Strategic!$H$11)</f>
      </c>
      <c r="N15">
        <f>IF(Strategic!$I$11="","",Strategic!$I$11)</f>
      </c>
    </row>
    <row r="16" spans="1:14" ht="15">
      <c r="A16">
        <f>IF(Intro!$N$10="","",VLOOKUP(Intro!$N$10,Lists!$A$1:$B$19,2,FALSE))</f>
      </c>
      <c r="B16">
        <f>IF(Intro!$N$11="","",Intro!$N$11)</f>
      </c>
      <c r="C16">
        <f>IF(Intro!$N$12="","",Intro!$N$12)</f>
      </c>
      <c r="D16">
        <f>IF(Intro!$N$13="","",Intro!$N$13)</f>
      </c>
      <c r="E16">
        <f>IF(Intro!$N$14="","",Intro!$N$14)</f>
      </c>
      <c r="F16">
        <f>IF(Intro!$N$15="","",Intro!$N$15)</f>
      </c>
      <c r="G16">
        <f>IF(Intro!$N$5="","","Strategic")</f>
      </c>
      <c r="H16"/>
      <c r="I16">
        <f>IF(Strategic!$D$12="","",Strategic!$D$12)</f>
      </c>
      <c r="J16">
        <f>IF(Strategic!$E$12="","",Strategic!$E$12)</f>
      </c>
      <c r="K16">
        <f>IF(Strategic!$F$12="","",Strategic!$F$12)</f>
      </c>
      <c r="L16">
        <f>IF(Strategic!$G$12="","",Strategic!$G$12)</f>
      </c>
      <c r="M16">
        <f>IF(Strategic!$H$12="","",Strategic!$H$12)</f>
      </c>
      <c r="N16">
        <f>IF(Strategic!$I$12="","",Strategic!$I$12)</f>
      </c>
    </row>
    <row r="17" spans="1:14" s="31" customFormat="1" ht="15">
      <c r="A17">
        <f>IF(Intro!$N$10="","",VLOOKUP(Intro!$N$10,Lists!$A$1:$B$19,2,FALSE))</f>
      </c>
      <c r="B17">
        <f>IF(Intro!$N$11="","",Intro!$N$11)</f>
      </c>
      <c r="C17">
        <f>IF(Intro!$N$12="","",Intro!$N$12)</f>
      </c>
      <c r="D17">
        <f>IF(Intro!$N$13="","",Intro!$N$13)</f>
      </c>
      <c r="E17">
        <f>IF(Intro!$N$14="","",Intro!$N$14)</f>
      </c>
      <c r="F17">
        <f>IF(Intro!$N$15="","",Intro!$N$15)</f>
      </c>
      <c r="G17">
        <f>IF(Intro!$N$5="","","Strategic")</f>
      </c>
      <c r="H17"/>
      <c r="I17">
        <f>IF(Strategic!$D$13="","",Strategic!$D$13)</f>
      </c>
      <c r="J17">
        <f>IF(Strategic!$E$13="","",Strategic!$E$13)</f>
      </c>
      <c r="K17">
        <f>IF(Strategic!$F$13="","",Strategic!$F$13)</f>
      </c>
      <c r="L17">
        <f>IF(Strategic!$G$13="","",Strategic!$G$13)</f>
      </c>
      <c r="M17">
        <f>IF(Strategic!$H$13="","",Strategic!$H$13)</f>
      </c>
      <c r="N17">
        <f>IF(Strategic!$I$13="","",Strategic!$I$13)</f>
      </c>
    </row>
    <row r="18" spans="1:14" ht="15">
      <c r="A18">
        <f>IF(Intro!$N$10="","",VLOOKUP(Intro!$N$10,Lists!$A$1:$B$19,2,FALSE))</f>
      </c>
      <c r="B18">
        <f>IF(Intro!$N$11="","",Intro!$N$11)</f>
      </c>
      <c r="C18">
        <f>IF(Intro!$N$12="","",Intro!$N$12)</f>
      </c>
      <c r="D18">
        <f>IF(Intro!$N$13="","",Intro!$N$13)</f>
      </c>
      <c r="E18">
        <f>IF(Intro!$N$14="","",Intro!$N$14)</f>
      </c>
      <c r="F18">
        <f>IF(Intro!$N$15="","",Intro!$N$15)</f>
      </c>
      <c r="G18">
        <f>IF(Intro!$N$5="","","Strategic")</f>
      </c>
      <c r="H18"/>
      <c r="I18">
        <f>IF(Strategic!$D$14="","",Strategic!$D$14)</f>
      </c>
      <c r="J18">
        <f>IF(Strategic!$E$14="","",Strategic!$E$14)</f>
      </c>
      <c r="K18">
        <f>IF(Strategic!$F$14="","",Strategic!$F$14)</f>
      </c>
      <c r="L18">
        <f>IF(Strategic!$G$14="","",Strategic!$G$14)</f>
      </c>
      <c r="M18">
        <f>IF(Strategic!$H$14="","",Strategic!$H$14)</f>
      </c>
      <c r="N18">
        <f>IF(Strategic!$I$14="","",Strategic!$I$14)</f>
      </c>
    </row>
    <row r="19" spans="1:14" ht="15">
      <c r="A19">
        <f>IF(Intro!$N$10="","",VLOOKUP(Intro!$N$10,Lists!$A$1:$B$19,2,FALSE))</f>
      </c>
      <c r="B19">
        <f>IF(Intro!$N$11="","",Intro!$N$11)</f>
      </c>
      <c r="C19">
        <f>IF(Intro!$N$12="","",Intro!$N$12)</f>
      </c>
      <c r="D19">
        <f>IF(Intro!$N$13="","",Intro!$N$13)</f>
      </c>
      <c r="E19">
        <f>IF(Intro!$N$14="","",Intro!$N$14)</f>
      </c>
      <c r="F19">
        <f>IF(Intro!$N$15="","",Intro!$N$15)</f>
      </c>
      <c r="G19">
        <f>IF(Intro!$N$5="","","Strategic")</f>
      </c>
      <c r="I19">
        <f>IF(Strategic!$D$15="","",Strategic!$D$15)</f>
      </c>
      <c r="J19">
        <f>IF(Strategic!$E$15="","",Strategic!$E$15)</f>
      </c>
      <c r="K19">
        <f>IF(Strategic!$F$15="","",Strategic!$F$15)</f>
      </c>
      <c r="L19">
        <f>IF(Strategic!$G$15="","",Strategic!$G$15)</f>
      </c>
      <c r="M19">
        <f>IF(Strategic!$H$15="","",Strategic!$H$15)</f>
      </c>
      <c r="N19">
        <f>IF(Strategic!$I$15="","",Strategic!$I$15)</f>
      </c>
    </row>
    <row r="20" spans="1:14" ht="15">
      <c r="A20">
        <f>IF(Intro!$N$10="","",VLOOKUP(Intro!$N$10,Lists!$A$1:$B$19,2,FALSE))</f>
      </c>
      <c r="B20">
        <f>IF(Intro!$N$11="","",Intro!$N$11)</f>
      </c>
      <c r="C20">
        <f>IF(Intro!$N$12="","",Intro!$N$12)</f>
      </c>
      <c r="D20">
        <f>IF(Intro!$N$13="","",Intro!$N$13)</f>
      </c>
      <c r="E20">
        <f>IF(Intro!$N$14="","",Intro!$N$14)</f>
      </c>
      <c r="F20">
        <f>IF(Intro!$N$15="","",Intro!$N$15)</f>
      </c>
      <c r="G20">
        <f>IF(Intro!$N$5="","","Strategic")</f>
      </c>
      <c r="I20">
        <f>IF(Strategic!$D$16="","",Strategic!$D$16)</f>
      </c>
      <c r="J20">
        <f>IF(Strategic!$E$16="","",Strategic!$E$16)</f>
      </c>
      <c r="K20">
        <f>IF(Strategic!$F$16="","",Strategic!$F$16)</f>
      </c>
      <c r="L20">
        <f>IF(Strategic!$G$16="","",Strategic!$G$16)</f>
      </c>
      <c r="M20">
        <f>IF(Strategic!$H$16="","",Strategic!$H$16)</f>
      </c>
      <c r="N20">
        <f>IF(Strategic!$I$16="","",Strategic!$I$16)</f>
      </c>
    </row>
    <row r="21" spans="1:14" ht="15">
      <c r="A21">
        <f>IF(Intro!$N$10="","",VLOOKUP(Intro!$N$10,Lists!$A$1:$B$19,2,FALSE))</f>
      </c>
      <c r="B21">
        <f>IF(Intro!$N$11="","",Intro!$N$11)</f>
      </c>
      <c r="C21">
        <f>IF(Intro!$N$12="","",Intro!$N$12)</f>
      </c>
      <c r="D21">
        <f>IF(Intro!$N$13="","",Intro!$N$13)</f>
      </c>
      <c r="E21">
        <f>IF(Intro!$N$14="","",Intro!$N$14)</f>
      </c>
      <c r="F21">
        <f>IF(Intro!$N$15="","",Intro!$N$15)</f>
      </c>
      <c r="G21">
        <f>IF(Intro!$N$5="","","Strategic")</f>
      </c>
      <c r="I21">
        <f>IF(Strategic!$D$17="","",Strategic!$D$17)</f>
      </c>
      <c r="J21">
        <f>IF(Strategic!$E$17="","",Strategic!$E$17)</f>
      </c>
      <c r="K21">
        <f>IF(Strategic!$F$17="","",Strategic!$F$17)</f>
      </c>
      <c r="L21">
        <f>IF(Strategic!$G$17="","",Strategic!$G$17)</f>
      </c>
      <c r="M21">
        <f>IF(Strategic!$H$17="","",Strategic!$H$17)</f>
      </c>
      <c r="N21">
        <f>IF(Strategic!$I$17="","",Strategic!$I$17)</f>
      </c>
    </row>
    <row r="22" spans="1:8" ht="15">
      <c r="A22">
        <f>IF(Intro!$N$10="","",VLOOKUP(Intro!$N$10,Lists!$A$1:$B$19,2,FALSE))</f>
      </c>
      <c r="B22">
        <f>IF(Intro!$N$11="","",Intro!$N$11)</f>
      </c>
      <c r="C22">
        <f>IF(Intro!$N$12="","",Intro!$N$12)</f>
      </c>
      <c r="D22">
        <f>IF(Intro!$N$13="","",Intro!$N$13)</f>
      </c>
      <c r="E22">
        <f>IF(Intro!$N$14="","",Intro!$N$14)</f>
      </c>
      <c r="F22">
        <f>IF(Intro!$N$15="","",Intro!$N$15)</f>
      </c>
      <c r="G22">
        <f>IF(Intro!$N$5="","","Financial")</f>
      </c>
      <c r="H22">
        <f>IF(Financial!$B$16="1. (use this space to list your financial objectives.)","",Financial!$B$16)</f>
      </c>
    </row>
    <row r="23" spans="1:8" ht="15">
      <c r="A23">
        <f>IF(Intro!$N$10="","",VLOOKUP(Intro!$N$10,Lists!$A$1:$B$19,2,FALSE))</f>
      </c>
      <c r="B23">
        <f>IF(Intro!$N$11="","",Intro!$N$11)</f>
      </c>
      <c r="C23">
        <f>IF(Intro!$N$12="","",Intro!$N$12)</f>
      </c>
      <c r="D23">
        <f>IF(Intro!$N$13="","",Intro!$N$13)</f>
      </c>
      <c r="E23">
        <f>IF(Intro!$N$14="","",Intro!$N$14)</f>
      </c>
      <c r="F23">
        <f>IF(Intro!$N$15="","",Intro!$N$15)</f>
      </c>
      <c r="G23">
        <f>IF(Intro!$N$5="","","Financial")</f>
      </c>
      <c r="H23">
        <f>IF(Financial!$B$17="2.","",Financial!$B$17)</f>
      </c>
    </row>
    <row r="24" spans="1:8" ht="15">
      <c r="A24">
        <f>IF(Intro!$N$10="","",VLOOKUP(Intro!$N$10,Lists!$A$1:$B$19,2,FALSE))</f>
      </c>
      <c r="B24">
        <f>IF(Intro!$N$11="","",Intro!$N$11)</f>
      </c>
      <c r="C24">
        <f>IF(Intro!$N$12="","",Intro!$N$12)</f>
      </c>
      <c r="D24">
        <f>IF(Intro!$N$13="","",Intro!$N$13)</f>
      </c>
      <c r="E24">
        <f>IF(Intro!$N$14="","",Intro!$N$14)</f>
      </c>
      <c r="F24">
        <f>IF(Intro!$N$15="","",Intro!$N$15)</f>
      </c>
      <c r="G24">
        <f>IF(Intro!$N$5="","","Financial")</f>
      </c>
      <c r="H24">
        <f>IF(Financial!$B$18="3.","",Financial!$B$18)</f>
      </c>
    </row>
    <row r="25" spans="1:8" ht="15">
      <c r="A25">
        <f>IF(Intro!$N$10="","",VLOOKUP(Intro!$N$10,Lists!$A$1:$B$19,2,FALSE))</f>
      </c>
      <c r="B25">
        <f>IF(Intro!$N$11="","",Intro!$N$11)</f>
      </c>
      <c r="C25">
        <f>IF(Intro!$N$12="","",Intro!$N$12)</f>
      </c>
      <c r="D25">
        <f>IF(Intro!$N$13="","",Intro!$N$13)</f>
      </c>
      <c r="E25">
        <f>IF(Intro!$N$14="","",Intro!$N$14)</f>
      </c>
      <c r="F25">
        <f>IF(Intro!$N$15="","",Intro!$N$15)</f>
      </c>
      <c r="G25">
        <f>IF(Intro!$N$5="","","Financial")</f>
      </c>
      <c r="H25">
        <f>IF(Financial!$B$19="4.","",Financial!$B$19)</f>
      </c>
    </row>
    <row r="26" spans="1:8" ht="15">
      <c r="A26">
        <f>IF(Intro!$N$10="","",VLOOKUP(Intro!$N$10,Lists!$A$1:$B$19,2,FALSE))</f>
      </c>
      <c r="B26">
        <f>IF(Intro!$N$11="","",Intro!$N$11)</f>
      </c>
      <c r="C26">
        <f>IF(Intro!$N$12="","",Intro!$N$12)</f>
      </c>
      <c r="D26">
        <f>IF(Intro!$N$13="","",Intro!$N$13)</f>
      </c>
      <c r="E26">
        <f>IF(Intro!$N$14="","",Intro!$N$14)</f>
      </c>
      <c r="F26">
        <f>IF(Intro!$N$15="","",Intro!$N$15)</f>
      </c>
      <c r="G26">
        <f>IF(Intro!$N$5="","","Financial")</f>
      </c>
      <c r="H26">
        <f>IF(Financial!$B$20="5.","",Financial!$B$20)</f>
      </c>
    </row>
    <row r="27" spans="1:14" ht="15">
      <c r="A27">
        <f>IF(Intro!$N$10="","",VLOOKUP(Intro!$N$10,Lists!$A$1:$B$19,2,FALSE))</f>
      </c>
      <c r="B27">
        <f>IF(Intro!$N$11="","",Intro!$N$11)</f>
      </c>
      <c r="C27">
        <f>IF(Intro!$N$12="","",Intro!$N$12)</f>
      </c>
      <c r="D27">
        <f>IF(Intro!$N$13="","",Intro!$N$13)</f>
      </c>
      <c r="E27">
        <f>IF(Intro!$N$14="","",Intro!$N$14)</f>
      </c>
      <c r="F27">
        <f>IF(Intro!$N$15="","",Intro!$N$15)</f>
      </c>
      <c r="G27">
        <f>IF(Intro!$N$5="","","Financial")</f>
      </c>
      <c r="I27" t="str">
        <f>IF(Financial!$E$3="","",Financial!$E$3)</f>
        <v>(Use this space to identify those risks that could impair accomplishing identified objectives)</v>
      </c>
      <c r="J27">
        <f>IF(Financial!$F$3="","",Financial!$F$3)</f>
      </c>
      <c r="K27">
        <f>IF(Financial!$G$3="","",Financial!$G$3)</f>
      </c>
      <c r="L27" t="str">
        <f>IF(Financial!$H$3="","",Financial!$H$3)</f>
        <v>(Use this space to describe what would happen if the identified risk actually occurred.)</v>
      </c>
      <c r="M27" t="str">
        <f>IF(Financial!$I$3="","",Financial!$I$3)</f>
        <v>(Use this space to identify who is responsible for monitoring this activity.)</v>
      </c>
      <c r="N27" t="str">
        <f>IF(Financial!$J$3="","",Financial!$J$3)</f>
        <v>(Use this space to describe control activities prescribed by management.)</v>
      </c>
    </row>
    <row r="28" spans="1:14" ht="15">
      <c r="A28">
        <f>IF(Intro!$N$10="","",VLOOKUP(Intro!$N$10,Lists!$A$1:$B$19,2,FALSE))</f>
      </c>
      <c r="B28">
        <f>IF(Intro!$N$11="","",Intro!$N$11)</f>
      </c>
      <c r="C28">
        <f>IF(Intro!$N$12="","",Intro!$N$12)</f>
      </c>
      <c r="D28">
        <f>IF(Intro!$N$13="","",Intro!$N$13)</f>
      </c>
      <c r="E28">
        <f>IF(Intro!$N$14="","",Intro!$N$14)</f>
      </c>
      <c r="F28">
        <f>IF(Intro!$N$15="","",Intro!$N$15)</f>
      </c>
      <c r="G28">
        <f>IF(Intro!$N$5="","","Financial")</f>
      </c>
      <c r="I28">
        <f>IF(Financial!$E$4="","",Financial!$E$4)</f>
      </c>
      <c r="J28">
        <f>IF(Financial!$F$4="","",Financial!$F$4)</f>
      </c>
      <c r="K28">
        <f>IF(Financial!$G$4="","",Financial!$G$4)</f>
      </c>
      <c r="L28">
        <f>IF(Financial!$H$4="","",Financial!$H$4)</f>
      </c>
      <c r="M28">
        <f>IF(Financial!$I$4="","",Financial!$I$4)</f>
      </c>
      <c r="N28">
        <f>IF(Financial!$J$4="","",Financial!$J$4)</f>
      </c>
    </row>
    <row r="29" spans="1:14" ht="15">
      <c r="A29">
        <f>IF(Intro!$N$10="","",VLOOKUP(Intro!$N$10,Lists!$A$1:$B$19,2,FALSE))</f>
      </c>
      <c r="B29">
        <f>IF(Intro!$N$11="","",Intro!$N$11)</f>
      </c>
      <c r="C29">
        <f>IF(Intro!$N$12="","",Intro!$N$12)</f>
      </c>
      <c r="D29">
        <f>IF(Intro!$N$13="","",Intro!$N$13)</f>
      </c>
      <c r="E29">
        <f>IF(Intro!$N$14="","",Intro!$N$14)</f>
      </c>
      <c r="F29">
        <f>IF(Intro!$N$15="","",Intro!$N$15)</f>
      </c>
      <c r="G29">
        <f>IF(Intro!$N$5="","","Financial")</f>
      </c>
      <c r="I29">
        <f>IF(Financial!$E$5="","",Financial!$E$5)</f>
      </c>
      <c r="J29">
        <f>IF(Financial!$F$5="","",Financial!$F$5)</f>
      </c>
      <c r="K29">
        <f>IF(Financial!$G$5="","",Financial!$G$5)</f>
      </c>
      <c r="L29">
        <f>IF(Financial!$H$5="","",Financial!$H$5)</f>
      </c>
      <c r="M29">
        <f>IF(Financial!$I$5="","",Financial!$I$5)</f>
      </c>
      <c r="N29">
        <f>IF(Financial!$J$5="","",Financial!$J$5)</f>
      </c>
    </row>
    <row r="30" spans="1:14" ht="15">
      <c r="A30">
        <f>IF(Intro!$N$10="","",VLOOKUP(Intro!$N$10,Lists!$A$1:$B$19,2,FALSE))</f>
      </c>
      <c r="B30">
        <f>IF(Intro!$N$11="","",Intro!$N$11)</f>
      </c>
      <c r="C30">
        <f>IF(Intro!$N$12="","",Intro!$N$12)</f>
      </c>
      <c r="D30">
        <f>IF(Intro!$N$13="","",Intro!$N$13)</f>
      </c>
      <c r="E30">
        <f>IF(Intro!$N$14="","",Intro!$N$14)</f>
      </c>
      <c r="F30">
        <f>IF(Intro!$N$15="","",Intro!$N$15)</f>
      </c>
      <c r="G30">
        <f>IF(Intro!$N$5="","","Financial")</f>
      </c>
      <c r="I30">
        <f>IF(Financial!$E$6="","",Financial!$E$6)</f>
      </c>
      <c r="J30">
        <f>IF(Financial!$F$6="","",Financial!$F$6)</f>
      </c>
      <c r="K30">
        <f>IF(Financial!$G$6="","",Financial!$G$6)</f>
      </c>
      <c r="L30">
        <f>IF(Financial!$H$6="","",Financial!$H$6)</f>
      </c>
      <c r="M30">
        <f>IF(Financial!$I$6="","",Financial!$I$6)</f>
      </c>
      <c r="N30">
        <f>IF(Financial!$J$6="","",Financial!$J$6)</f>
      </c>
    </row>
    <row r="31" spans="1:14" ht="15">
      <c r="A31">
        <f>IF(Intro!$N$10="","",VLOOKUP(Intro!$N$10,Lists!$A$1:$B$19,2,FALSE))</f>
      </c>
      <c r="B31">
        <f>IF(Intro!$N$11="","",Intro!$N$11)</f>
      </c>
      <c r="C31">
        <f>IF(Intro!$N$12="","",Intro!$N$12)</f>
      </c>
      <c r="D31">
        <f>IF(Intro!$N$13="","",Intro!$N$13)</f>
      </c>
      <c r="E31">
        <f>IF(Intro!$N$14="","",Intro!$N$14)</f>
      </c>
      <c r="F31">
        <f>IF(Intro!$N$15="","",Intro!$N$15)</f>
      </c>
      <c r="G31">
        <f>IF(Intro!$N$5="","","Financial")</f>
      </c>
      <c r="I31">
        <f>IF(Financial!$E$7="","",Financial!$E$7)</f>
      </c>
      <c r="J31">
        <f>IF(Financial!$F$7="","",Financial!$F$7)</f>
      </c>
      <c r="K31">
        <f>IF(Financial!$G$7="","",Financial!$G$7)</f>
      </c>
      <c r="L31">
        <f>IF(Financial!$H$7="","",Financial!$H$7)</f>
      </c>
      <c r="M31">
        <f>IF(Financial!$I$7="","",Financial!$I$7)</f>
      </c>
      <c r="N31">
        <f>IF(Financial!$J$7="","",Financial!$J$7)</f>
      </c>
    </row>
    <row r="32" spans="1:14" ht="15">
      <c r="A32">
        <f>IF(Intro!$N$10="","",VLOOKUP(Intro!$N$10,Lists!$A$1:$B$19,2,FALSE))</f>
      </c>
      <c r="B32">
        <f>IF(Intro!$N$11="","",Intro!$N$11)</f>
      </c>
      <c r="C32">
        <f>IF(Intro!$N$12="","",Intro!$N$12)</f>
      </c>
      <c r="D32">
        <f>IF(Intro!$N$13="","",Intro!$N$13)</f>
      </c>
      <c r="E32">
        <f>IF(Intro!$N$14="","",Intro!$N$14)</f>
      </c>
      <c r="F32">
        <f>IF(Intro!$N$15="","",Intro!$N$15)</f>
      </c>
      <c r="G32">
        <f>IF(Intro!$N$5="","","Financial")</f>
      </c>
      <c r="I32">
        <f>IF(Financial!$E$8="","",Financial!$E$8)</f>
      </c>
      <c r="J32">
        <f>IF(Financial!$F$8="","",Financial!$F$8)</f>
      </c>
      <c r="K32">
        <f>IF(Financial!$G$8="","",Financial!$G$8)</f>
      </c>
      <c r="L32">
        <f>IF(Financial!$H$8="","",Financial!$H$8)</f>
      </c>
      <c r="M32">
        <f>IF(Financial!$I$8="","",Financial!$I$8)</f>
      </c>
      <c r="N32">
        <f>IF(Financial!$J$8="","",Financial!$J$8)</f>
      </c>
    </row>
    <row r="33" spans="1:14" ht="15">
      <c r="A33">
        <f>IF(Intro!$N$10="","",VLOOKUP(Intro!$N$10,Lists!$A$1:$B$19,2,FALSE))</f>
      </c>
      <c r="B33">
        <f>IF(Intro!$N$11="","",Intro!$N$11)</f>
      </c>
      <c r="C33">
        <f>IF(Intro!$N$12="","",Intro!$N$12)</f>
      </c>
      <c r="D33">
        <f>IF(Intro!$N$13="","",Intro!$N$13)</f>
      </c>
      <c r="E33">
        <f>IF(Intro!$N$14="","",Intro!$N$14)</f>
      </c>
      <c r="F33">
        <f>IF(Intro!$N$15="","",Intro!$N$15)</f>
      </c>
      <c r="G33">
        <f>IF(Intro!$N$5="","","Financial")</f>
      </c>
      <c r="I33">
        <f>IF(Financial!$E$9="","",Financial!$E$9)</f>
      </c>
      <c r="J33">
        <f>IF(Financial!$F$9="","",Financial!$F$9)</f>
      </c>
      <c r="K33">
        <f>IF(Financial!$G$9="","",Financial!$G$9)</f>
      </c>
      <c r="L33">
        <f>IF(Financial!$H$9="","",Financial!$H$9)</f>
      </c>
      <c r="M33">
        <f>IF(Financial!$I$9="","",Financial!$I$9)</f>
      </c>
      <c r="N33">
        <f>IF(Financial!$J$9="","",Financial!$J$9)</f>
      </c>
    </row>
    <row r="34" spans="1:14" ht="15">
      <c r="A34">
        <f>IF(Intro!$N$10="","",VLOOKUP(Intro!$N$10,Lists!$A$1:$B$19,2,FALSE))</f>
      </c>
      <c r="B34">
        <f>IF(Intro!$N$11="","",Intro!$N$11)</f>
      </c>
      <c r="C34">
        <f>IF(Intro!$N$12="","",Intro!$N$12)</f>
      </c>
      <c r="D34">
        <f>IF(Intro!$N$13="","",Intro!$N$13)</f>
      </c>
      <c r="E34">
        <f>IF(Intro!$N$14="","",Intro!$N$14)</f>
      </c>
      <c r="F34">
        <f>IF(Intro!$N$15="","",Intro!$N$15)</f>
      </c>
      <c r="G34">
        <f>IF(Intro!$N$5="","","Financial")</f>
      </c>
      <c r="I34">
        <f>IF(Financial!$E$10="","",Financial!$E$10)</f>
      </c>
      <c r="J34">
        <f>IF(Financial!$F$10="","",Financial!$F$10)</f>
      </c>
      <c r="K34">
        <f>IF(Financial!$G$10="","",Financial!$G$10)</f>
      </c>
      <c r="L34">
        <f>IF(Financial!$H$10="","",Financial!$H$10)</f>
      </c>
      <c r="M34">
        <f>IF(Financial!$I$10="","",Financial!$I$10)</f>
      </c>
      <c r="N34">
        <f>IF(Financial!$J$10="","",Financial!$J$10)</f>
      </c>
    </row>
    <row r="35" spans="1:14" ht="15">
      <c r="A35">
        <f>IF(Intro!$N$10="","",VLOOKUP(Intro!$N$10,Lists!$A$1:$B$19,2,FALSE))</f>
      </c>
      <c r="B35">
        <f>IF(Intro!$N$11="","",Intro!$N$11)</f>
      </c>
      <c r="C35">
        <f>IF(Intro!$N$12="","",Intro!$N$12)</f>
      </c>
      <c r="D35">
        <f>IF(Intro!$N$13="","",Intro!$N$13)</f>
      </c>
      <c r="E35">
        <f>IF(Intro!$N$14="","",Intro!$N$14)</f>
      </c>
      <c r="F35">
        <f>IF(Intro!$N$15="","",Intro!$N$15)</f>
      </c>
      <c r="G35">
        <f>IF(Intro!$N$5="","","Financial")</f>
      </c>
      <c r="I35">
        <f>IF(Financial!$E$11="","",Financial!$E$11)</f>
      </c>
      <c r="J35">
        <f>IF(Financial!$F$11="","",Financial!$F$11)</f>
      </c>
      <c r="K35">
        <f>IF(Financial!$G$11="","",Financial!$G$11)</f>
      </c>
      <c r="L35">
        <f>IF(Financial!$H$11="","",Financial!$H$11)</f>
      </c>
      <c r="M35">
        <f>IF(Financial!$I$11="","",Financial!$I$11)</f>
      </c>
      <c r="N35">
        <f>IF(Financial!$J$11="","",Financial!$J$11)</f>
      </c>
    </row>
    <row r="36" spans="1:14" ht="15">
      <c r="A36">
        <f>IF(Intro!$N$10="","",VLOOKUP(Intro!$N$10,Lists!$A$1:$B$19,2,FALSE))</f>
      </c>
      <c r="B36">
        <f>IF(Intro!$N$11="","",Intro!$N$11)</f>
      </c>
      <c r="C36">
        <f>IF(Intro!$N$12="","",Intro!$N$12)</f>
      </c>
      <c r="D36">
        <f>IF(Intro!$N$13="","",Intro!$N$13)</f>
      </c>
      <c r="E36">
        <f>IF(Intro!$N$14="","",Intro!$N$14)</f>
      </c>
      <c r="F36">
        <f>IF(Intro!$N$15="","",Intro!$N$15)</f>
      </c>
      <c r="G36">
        <f>IF(Intro!$N$5="","","Financial")</f>
      </c>
      <c r="I36">
        <f>IF(Financial!$E$12="","",Financial!$E$12)</f>
      </c>
      <c r="J36">
        <f>IF(Financial!$F$12="","",Financial!$F$12)</f>
      </c>
      <c r="K36">
        <f>IF(Financial!$G$12="","",Financial!$G$12)</f>
      </c>
      <c r="L36">
        <f>IF(Financial!$H$12="","",Financial!$H$12)</f>
      </c>
      <c r="M36">
        <f>IF(Financial!$I$12="","",Financial!$I$12)</f>
      </c>
      <c r="N36">
        <f>IF(Financial!$J$12="","",Financial!$J$12)</f>
      </c>
    </row>
    <row r="37" spans="1:14" ht="15">
      <c r="A37">
        <f>IF(Intro!$N$10="","",VLOOKUP(Intro!$N$10,Lists!$A$1:$B$19,2,FALSE))</f>
      </c>
      <c r="B37">
        <f>IF(Intro!$N$11="","",Intro!$N$11)</f>
      </c>
      <c r="C37">
        <f>IF(Intro!$N$12="","",Intro!$N$12)</f>
      </c>
      <c r="D37">
        <f>IF(Intro!$N$13="","",Intro!$N$13)</f>
      </c>
      <c r="E37">
        <f>IF(Intro!$N$14="","",Intro!$N$14)</f>
      </c>
      <c r="F37">
        <f>IF(Intro!$N$15="","",Intro!$N$15)</f>
      </c>
      <c r="G37">
        <f>IF(Intro!$N$5="","","Financial")</f>
      </c>
      <c r="I37">
        <f>IF(Financial!$E$13="","",Financial!$E$13)</f>
      </c>
      <c r="J37">
        <f>IF(Financial!$F$13="","",Financial!$F$13)</f>
      </c>
      <c r="K37">
        <f>IF(Financial!$G$13="","",Financial!$G$13)</f>
      </c>
      <c r="L37">
        <f>IF(Financial!$H$13="","",Financial!$H$13)</f>
      </c>
      <c r="M37">
        <f>IF(Financial!$I$13="","",Financial!$I$13)</f>
      </c>
      <c r="N37">
        <f>IF(Financial!$J$13="","",Financial!$J$13)</f>
      </c>
    </row>
    <row r="38" spans="1:14" s="33" customFormat="1" ht="15">
      <c r="A38">
        <f>IF(Intro!$N$10="","",VLOOKUP(Intro!$N$10,Lists!$A$1:$B$19,2,FALSE))</f>
      </c>
      <c r="B38">
        <f>IF(Intro!$N$11="","",Intro!$N$11)</f>
      </c>
      <c r="C38">
        <f>IF(Intro!$N$12="","",Intro!$N$12)</f>
      </c>
      <c r="D38">
        <f>IF(Intro!$N$13="","",Intro!$N$13)</f>
      </c>
      <c r="E38">
        <f>IF(Intro!$N$14="","",Intro!$N$14)</f>
      </c>
      <c r="F38">
        <f>IF(Intro!$N$15="","",Intro!$N$15)</f>
      </c>
      <c r="G38">
        <f>IF(Intro!$N$5="","","Financial")</f>
      </c>
      <c r="I38">
        <f>IF(Financial!$E$14="","",Financial!$E$14)</f>
      </c>
      <c r="J38">
        <f>IF(Financial!$F$14="","",Financial!$F$14)</f>
      </c>
      <c r="K38">
        <f>IF(Financial!$G$14="","",Financial!$G$14)</f>
      </c>
      <c r="L38">
        <f>IF(Financial!$H$14="","",Financial!$H$14)</f>
      </c>
      <c r="M38">
        <f>IF(Financial!$I$14="","",Financial!$I$14)</f>
      </c>
      <c r="N38">
        <f>IF(Financial!$J$14="","",Financial!$J$14)</f>
      </c>
    </row>
    <row r="39" spans="1:14" s="31" customFormat="1" ht="15">
      <c r="A39">
        <f>IF(Intro!$N$10="","",VLOOKUP(Intro!$N$10,Lists!$A$1:$B$19,2,FALSE))</f>
      </c>
      <c r="B39">
        <f>IF(Intro!$N$11="","",Intro!$N$11)</f>
      </c>
      <c r="C39">
        <f>IF(Intro!$N$12="","",Intro!$N$12)</f>
      </c>
      <c r="D39">
        <f>IF(Intro!$N$13="","",Intro!$N$13)</f>
      </c>
      <c r="E39">
        <f>IF(Intro!$N$14="","",Intro!$N$14)</f>
      </c>
      <c r="F39">
        <f>IF(Intro!$N$15="","",Intro!$N$15)</f>
      </c>
      <c r="G39">
        <f>IF(Intro!$N$5="","","Financial")</f>
      </c>
      <c r="I39">
        <f>IF(Financial!$E$15="","",Financial!$E$15)</f>
      </c>
      <c r="J39">
        <f>IF(Financial!$F$15="","",Financial!$F$15)</f>
      </c>
      <c r="K39">
        <f>IF(Financial!$G$15="","",Financial!$G$15)</f>
      </c>
      <c r="L39">
        <f>IF(Financial!$H$15="","",Financial!$H$15)</f>
      </c>
      <c r="M39">
        <f>IF(Financial!$I$15="","",Financial!$I$15)</f>
      </c>
      <c r="N39">
        <f>IF(Financial!$J$15="","",Financial!$J$15)</f>
      </c>
    </row>
    <row r="40" spans="1:14" ht="15">
      <c r="A40">
        <f>IF(Intro!$N$10="","",VLOOKUP(Intro!$N$10,Lists!$A$1:$B$19,2,FALSE))</f>
      </c>
      <c r="B40">
        <f>IF(Intro!$N$11="","",Intro!$N$11)</f>
      </c>
      <c r="C40">
        <f>IF(Intro!$N$12="","",Intro!$N$12)</f>
      </c>
      <c r="D40">
        <f>IF(Intro!$N$13="","",Intro!$N$13)</f>
      </c>
      <c r="E40">
        <f>IF(Intro!$N$14="","",Intro!$N$14)</f>
      </c>
      <c r="F40">
        <f>IF(Intro!$N$15="","",Intro!$N$15)</f>
      </c>
      <c r="G40">
        <f>IF(Intro!$N$5="","","Financial")</f>
      </c>
      <c r="I40">
        <f>IF(Financial!$E$16="","",Financial!$E$16)</f>
      </c>
      <c r="J40">
        <f>IF(Financial!$F$16="","",Financial!$F$16)</f>
      </c>
      <c r="K40">
        <f>IF(Financial!$G$16="","",Financial!$G$16)</f>
      </c>
      <c r="L40">
        <f>IF(Financial!$H$16="","",Financial!$H$16)</f>
      </c>
      <c r="M40">
        <f>IF(Financial!$I$16="","",Financial!$I$16)</f>
      </c>
      <c r="N40">
        <f>IF(Financial!$J$16="","",Financial!$J$16)</f>
      </c>
    </row>
    <row r="41" spans="1:14" ht="15">
      <c r="A41">
        <f>IF(Intro!$N$10="","",VLOOKUP(Intro!$N$10,Lists!$A$1:$B$19,2,FALSE))</f>
      </c>
      <c r="B41">
        <f>IF(Intro!$N$11="","",Intro!$N$11)</f>
      </c>
      <c r="C41">
        <f>IF(Intro!$N$12="","",Intro!$N$12)</f>
      </c>
      <c r="D41">
        <f>IF(Intro!$N$13="","",Intro!$N$13)</f>
      </c>
      <c r="E41">
        <f>IF(Intro!$N$14="","",Intro!$N$14)</f>
      </c>
      <c r="F41">
        <f>IF(Intro!$N$15="","",Intro!$N$15)</f>
      </c>
      <c r="G41">
        <f>IF(Intro!$N$5="","","Financial")</f>
      </c>
      <c r="I41">
        <f>IF(Financial!$E$17="","",Financial!$E$17)</f>
      </c>
      <c r="J41">
        <f>IF(Financial!$F$17="","",Financial!$F$17)</f>
      </c>
      <c r="K41">
        <f>IF(Financial!$G$17="","",Financial!$G$17)</f>
      </c>
      <c r="L41">
        <f>IF(Financial!$H$17="","",Financial!$H$17)</f>
      </c>
      <c r="M41">
        <f>IF(Financial!$I$17="","",Financial!$I$17)</f>
      </c>
      <c r="N41">
        <f>IF(Financial!$J$17="","",Financial!$J$17)</f>
      </c>
    </row>
    <row r="42" spans="1:8" ht="15">
      <c r="A42">
        <f>IF(Intro!$N$10="","",VLOOKUP(Intro!$N$10,Lists!$A$1:$B$19,2,FALSE))</f>
      </c>
      <c r="B42">
        <f>IF(Intro!$N$11="","",Intro!$N$11)</f>
      </c>
      <c r="C42">
        <f>IF(Intro!$N$12="","",Intro!$N$12)</f>
      </c>
      <c r="D42">
        <f>IF(Intro!$N$13="","",Intro!$N$13)</f>
      </c>
      <c r="E42">
        <f>IF(Intro!$N$14="","",Intro!$N$14)</f>
      </c>
      <c r="F42">
        <f>IF(Intro!$N$15="","",Intro!$N$15)</f>
      </c>
      <c r="G42">
        <f>IF(Intro!$N$5="","","Compliance")</f>
      </c>
      <c r="H42">
        <f>IF(Compliance!$B$16="1. (use this space to list your compliance objectives.)","",Compliance!$B$16)</f>
      </c>
    </row>
    <row r="43" spans="1:8" ht="15">
      <c r="A43">
        <f>IF(Intro!$N$10="","",VLOOKUP(Intro!$N$10,Lists!$A$1:$B$19,2,FALSE))</f>
      </c>
      <c r="B43">
        <f>IF(Intro!$N$11="","",Intro!$N$11)</f>
      </c>
      <c r="C43">
        <f>IF(Intro!$N$12="","",Intro!$N$12)</f>
      </c>
      <c r="D43">
        <f>IF(Intro!$N$13="","",Intro!$N$13)</f>
      </c>
      <c r="E43">
        <f>IF(Intro!$N$14="","",Intro!$N$14)</f>
      </c>
      <c r="F43">
        <f>IF(Intro!$N$15="","",Intro!$N$15)</f>
      </c>
      <c r="G43">
        <f>IF(Intro!$N$5="","","Compliance")</f>
      </c>
      <c r="H43">
        <f>IF(Compliance!$B$17="2.","",Compliance!$B$17)</f>
      </c>
    </row>
    <row r="44" spans="1:8" ht="15">
      <c r="A44">
        <f>IF(Intro!$N$10="","",VLOOKUP(Intro!$N$10,Lists!$A$1:$B$19,2,FALSE))</f>
      </c>
      <c r="B44">
        <f>IF(Intro!$N$11="","",Intro!$N$11)</f>
      </c>
      <c r="C44">
        <f>IF(Intro!$N$12="","",Intro!$N$12)</f>
      </c>
      <c r="D44">
        <f>IF(Intro!$N$13="","",Intro!$N$13)</f>
      </c>
      <c r="E44">
        <f>IF(Intro!$N$14="","",Intro!$N$14)</f>
      </c>
      <c r="F44">
        <f>IF(Intro!$N$15="","",Intro!$N$15)</f>
      </c>
      <c r="G44">
        <f>IF(Intro!$N$5="","","Compliance")</f>
      </c>
      <c r="H44">
        <f>IF(Compliance!$B$18="3.","",Compliance!$B$18)</f>
      </c>
    </row>
    <row r="45" spans="1:8" ht="15">
      <c r="A45">
        <f>IF(Intro!$N$10="","",VLOOKUP(Intro!$N$10,Lists!$A$1:$B$19,2,FALSE))</f>
      </c>
      <c r="B45">
        <f>IF(Intro!$N$11="","",Intro!$N$11)</f>
      </c>
      <c r="C45">
        <f>IF(Intro!$N$12="","",Intro!$N$12)</f>
      </c>
      <c r="D45">
        <f>IF(Intro!$N$13="","",Intro!$N$13)</f>
      </c>
      <c r="E45">
        <f>IF(Intro!$N$14="","",Intro!$N$14)</f>
      </c>
      <c r="F45">
        <f>IF(Intro!$N$15="","",Intro!$N$15)</f>
      </c>
      <c r="G45">
        <f>IF(Intro!$N$5="","","Compliance")</f>
      </c>
      <c r="H45">
        <f>IF(Compliance!$B$19="4.","",Compliance!$B$19)</f>
      </c>
    </row>
    <row r="46" spans="1:8" ht="15">
      <c r="A46">
        <f>IF(Intro!$N$10="","",VLOOKUP(Intro!$N$10,Lists!$A$1:$B$19,2,FALSE))</f>
      </c>
      <c r="B46">
        <f>IF(Intro!$N$11="","",Intro!$N$11)</f>
      </c>
      <c r="C46">
        <f>IF(Intro!$N$12="","",Intro!$N$12)</f>
      </c>
      <c r="D46">
        <f>IF(Intro!$N$13="","",Intro!$N$13)</f>
      </c>
      <c r="E46">
        <f>IF(Intro!$N$14="","",Intro!$N$14)</f>
      </c>
      <c r="F46">
        <f>IF(Intro!$N$15="","",Intro!$N$15)</f>
      </c>
      <c r="G46">
        <f>IF(Intro!$N$5="","","Compliance")</f>
      </c>
      <c r="H46">
        <f>IF(Compliance!$B$20="5.","",Compliance!$B$20)</f>
      </c>
    </row>
    <row r="47" spans="1:14" ht="15">
      <c r="A47">
        <f>IF(Intro!$N$10="","",VLOOKUP(Intro!$N$10,Lists!$A$1:$B$19,2,FALSE))</f>
      </c>
      <c r="B47">
        <f>IF(Intro!$N$11="","",Intro!$N$11)</f>
      </c>
      <c r="C47">
        <f>IF(Intro!$N$12="","",Intro!$N$12)</f>
      </c>
      <c r="D47">
        <f>IF(Intro!$N$13="","",Intro!$N$13)</f>
      </c>
      <c r="E47">
        <f>IF(Intro!$N$14="","",Intro!$N$14)</f>
      </c>
      <c r="F47">
        <f>IF(Intro!$N$15="","",Intro!$N$15)</f>
      </c>
      <c r="G47">
        <f>IF(Intro!$N$5="","","Compliance")</f>
      </c>
      <c r="I47" t="str">
        <f>IF(Compliance!$E$3="","",Compliance!$E$3)</f>
        <v>(Use this space to identify those risks that could impair accomplishing identified objectives)</v>
      </c>
      <c r="J47">
        <f>IF(Compliance!$F$3="","",Compliance!$F$3)</f>
      </c>
      <c r="K47">
        <f>IF(Compliance!$G$3="","",Compliance!$G$3)</f>
      </c>
      <c r="L47" t="str">
        <f>IF(Compliance!$H$3="","",Compliance!$H$3)</f>
        <v>(Use this space to describe what would happen if the identified risk actually occurred.)</v>
      </c>
      <c r="M47" t="str">
        <f>IF(Compliance!$I$3="","",Compliance!$I$3)</f>
        <v>(Use this space to identify who is responsible for monitoring this activity.)</v>
      </c>
      <c r="N47" t="str">
        <f>IF(Compliance!$J$3="","",Compliance!$J$3)</f>
        <v>(Use this space to describe control activities prescribed by management.)</v>
      </c>
    </row>
    <row r="48" spans="1:14" ht="15">
      <c r="A48">
        <f>IF(Intro!$N$10="","",VLOOKUP(Intro!$N$10,Lists!$A$1:$B$19,2,FALSE))</f>
      </c>
      <c r="B48">
        <f>IF(Intro!$N$11="","",Intro!$N$11)</f>
      </c>
      <c r="C48">
        <f>IF(Intro!$N$12="","",Intro!$N$12)</f>
      </c>
      <c r="D48">
        <f>IF(Intro!$N$13="","",Intro!$N$13)</f>
      </c>
      <c r="E48">
        <f>IF(Intro!$N$14="","",Intro!$N$14)</f>
      </c>
      <c r="F48">
        <f>IF(Intro!$N$15="","",Intro!$N$15)</f>
      </c>
      <c r="G48">
        <f>IF(Intro!$N$5="","","Compliance")</f>
      </c>
      <c r="I48">
        <f>IF(Compliance!$E$4="","",Compliance!$E$4)</f>
      </c>
      <c r="J48">
        <f>IF(Compliance!$F$4="","",Compliance!$F$4)</f>
      </c>
      <c r="K48">
        <f>IF(Compliance!$G$4="","",Compliance!$G$4)</f>
      </c>
      <c r="L48">
        <f>IF(Compliance!$H$4="","",Compliance!$H$4)</f>
      </c>
      <c r="M48">
        <f>IF(Compliance!$I$4="","",Compliance!$I$4)</f>
      </c>
      <c r="N48">
        <f>IF(Compliance!$J$4="","",Compliance!$J$4)</f>
      </c>
    </row>
    <row r="49" spans="1:14" ht="15">
      <c r="A49">
        <f>IF(Intro!$N$10="","",VLOOKUP(Intro!$N$10,Lists!$A$1:$B$19,2,FALSE))</f>
      </c>
      <c r="B49">
        <f>IF(Intro!$N$11="","",Intro!$N$11)</f>
      </c>
      <c r="C49">
        <f>IF(Intro!$N$12="","",Intro!$N$12)</f>
      </c>
      <c r="D49">
        <f>IF(Intro!$N$13="","",Intro!$N$13)</f>
      </c>
      <c r="E49">
        <f>IF(Intro!$N$14="","",Intro!$N$14)</f>
      </c>
      <c r="F49">
        <f>IF(Intro!$N$15="","",Intro!$N$15)</f>
      </c>
      <c r="G49">
        <f>IF(Intro!$N$5="","","Compliance")</f>
      </c>
      <c r="I49">
        <f>IF(Compliance!$E$5="","",Compliance!$E$5)</f>
      </c>
      <c r="J49">
        <f>IF(Compliance!$F$5="","",Compliance!$F$5)</f>
      </c>
      <c r="K49">
        <f>IF(Compliance!$G$5="","",Compliance!$G$5)</f>
      </c>
      <c r="L49">
        <f>IF(Compliance!$H$5="","",Compliance!$H$5)</f>
      </c>
      <c r="M49">
        <f>IF(Compliance!$I$5="","",Compliance!$I$5)</f>
      </c>
      <c r="N49">
        <f>IF(Compliance!$J$5="","",Compliance!$J$5)</f>
      </c>
    </row>
    <row r="50" spans="1:14" ht="15">
      <c r="A50">
        <f>IF(Intro!$N$10="","",VLOOKUP(Intro!$N$10,Lists!$A$1:$B$19,2,FALSE))</f>
      </c>
      <c r="B50">
        <f>IF(Intro!$N$11="","",Intro!$N$11)</f>
      </c>
      <c r="C50">
        <f>IF(Intro!$N$12="","",Intro!$N$12)</f>
      </c>
      <c r="D50">
        <f>IF(Intro!$N$13="","",Intro!$N$13)</f>
      </c>
      <c r="E50">
        <f>IF(Intro!$N$14="","",Intro!$N$14)</f>
      </c>
      <c r="F50">
        <f>IF(Intro!$N$15="","",Intro!$N$15)</f>
      </c>
      <c r="G50">
        <f>IF(Intro!$N$5="","","Compliance")</f>
      </c>
      <c r="I50">
        <f>IF(Compliance!$E$6="","",Compliance!$E$6)</f>
      </c>
      <c r="J50">
        <f>IF(Compliance!$F$6="","",Compliance!$F$6)</f>
      </c>
      <c r="K50">
        <f>IF(Compliance!$G$6="","",Compliance!$G$6)</f>
      </c>
      <c r="L50">
        <f>IF(Compliance!$H$6="","",Compliance!$H$6)</f>
      </c>
      <c r="M50">
        <f>IF(Compliance!$I$6="","",Compliance!$I$6)</f>
      </c>
      <c r="N50">
        <f>IF(Compliance!$J$6="","",Compliance!$J$6)</f>
      </c>
    </row>
    <row r="51" spans="1:14" ht="15">
      <c r="A51">
        <f>IF(Intro!$N$10="","",VLOOKUP(Intro!$N$10,Lists!$A$1:$B$19,2,FALSE))</f>
      </c>
      <c r="B51">
        <f>IF(Intro!$N$11="","",Intro!$N$11)</f>
      </c>
      <c r="C51">
        <f>IF(Intro!$N$12="","",Intro!$N$12)</f>
      </c>
      <c r="D51">
        <f>IF(Intro!$N$13="","",Intro!$N$13)</f>
      </c>
      <c r="E51">
        <f>IF(Intro!$N$14="","",Intro!$N$14)</f>
      </c>
      <c r="F51">
        <f>IF(Intro!$N$15="","",Intro!$N$15)</f>
      </c>
      <c r="G51">
        <f>IF(Intro!$N$5="","","Compliance")</f>
      </c>
      <c r="I51">
        <f>IF(Compliance!$E$7="","",Compliance!$E$7)</f>
      </c>
      <c r="J51">
        <f>IF(Compliance!$F$7="","",Compliance!$F$7)</f>
      </c>
      <c r="K51">
        <f>IF(Compliance!$G$7="","",Compliance!$G$7)</f>
      </c>
      <c r="L51">
        <f>IF(Compliance!$H$7="","",Compliance!$H$7)</f>
      </c>
      <c r="M51">
        <f>IF(Compliance!$I$7="","",Compliance!$I$7)</f>
      </c>
      <c r="N51">
        <f>IF(Compliance!$J$7="","",Compliance!$J$7)</f>
      </c>
    </row>
    <row r="52" spans="1:14" ht="15">
      <c r="A52">
        <f>IF(Intro!$N$10="","",VLOOKUP(Intro!$N$10,Lists!$A$1:$B$19,2,FALSE))</f>
      </c>
      <c r="B52">
        <f>IF(Intro!$N$11="","",Intro!$N$11)</f>
      </c>
      <c r="C52">
        <f>IF(Intro!$N$12="","",Intro!$N$12)</f>
      </c>
      <c r="D52">
        <f>IF(Intro!$N$13="","",Intro!$N$13)</f>
      </c>
      <c r="E52">
        <f>IF(Intro!$N$14="","",Intro!$N$14)</f>
      </c>
      <c r="F52">
        <f>IF(Intro!$N$15="","",Intro!$N$15)</f>
      </c>
      <c r="G52">
        <f>IF(Intro!$N$5="","","Compliance")</f>
      </c>
      <c r="I52">
        <f>IF(Compliance!$E$8="","",Compliance!$E$8)</f>
      </c>
      <c r="J52">
        <f>IF(Compliance!$F$8="","",Compliance!$F$8)</f>
      </c>
      <c r="K52">
        <f>IF(Compliance!$G$8="","",Compliance!$G$8)</f>
      </c>
      <c r="L52">
        <f>IF(Compliance!$H$8="","",Compliance!$H$8)</f>
      </c>
      <c r="M52">
        <f>IF(Compliance!$I$8="","",Compliance!$I$8)</f>
      </c>
      <c r="N52">
        <f>IF(Compliance!$J$8="","",Compliance!$J$8)</f>
      </c>
    </row>
    <row r="53" spans="1:14" ht="15">
      <c r="A53">
        <f>IF(Intro!$N$10="","",VLOOKUP(Intro!$N$10,Lists!$A$1:$B$19,2,FALSE))</f>
      </c>
      <c r="B53">
        <f>IF(Intro!$N$11="","",Intro!$N$11)</f>
      </c>
      <c r="C53">
        <f>IF(Intro!$N$12="","",Intro!$N$12)</f>
      </c>
      <c r="D53">
        <f>IF(Intro!$N$13="","",Intro!$N$13)</f>
      </c>
      <c r="E53">
        <f>IF(Intro!$N$14="","",Intro!$N$14)</f>
      </c>
      <c r="F53">
        <f>IF(Intro!$N$15="","",Intro!$N$15)</f>
      </c>
      <c r="G53">
        <f>IF(Intro!$N$5="","","Compliance")</f>
      </c>
      <c r="I53">
        <f>IF(Compliance!$E$9="","",Compliance!$E$9)</f>
      </c>
      <c r="J53">
        <f>IF(Compliance!$F$9="","",Compliance!$F$9)</f>
      </c>
      <c r="K53">
        <f>IF(Compliance!$G$9="","",Compliance!$G$9)</f>
      </c>
      <c r="L53">
        <f>IF(Compliance!$H$9="","",Compliance!$H$9)</f>
      </c>
      <c r="M53">
        <f>IF(Compliance!$I$9="","",Compliance!$I$9)</f>
      </c>
      <c r="N53">
        <f>IF(Compliance!$J$9="","",Compliance!$J$9)</f>
      </c>
    </row>
    <row r="54" spans="1:14" ht="15">
      <c r="A54">
        <f>IF(Intro!$N$10="","",VLOOKUP(Intro!$N$10,Lists!$A$1:$B$19,2,FALSE))</f>
      </c>
      <c r="B54">
        <f>IF(Intro!$N$11="","",Intro!$N$11)</f>
      </c>
      <c r="C54">
        <f>IF(Intro!$N$12="","",Intro!$N$12)</f>
      </c>
      <c r="D54">
        <f>IF(Intro!$N$13="","",Intro!$N$13)</f>
      </c>
      <c r="E54">
        <f>IF(Intro!$N$14="","",Intro!$N$14)</f>
      </c>
      <c r="F54">
        <f>IF(Intro!$N$15="","",Intro!$N$15)</f>
      </c>
      <c r="G54">
        <f>IF(Intro!$N$5="","","Compliance")</f>
      </c>
      <c r="I54">
        <f>IF(Compliance!$E$10="","",Compliance!$E$10)</f>
      </c>
      <c r="J54">
        <f>IF(Compliance!$F$10="","",Compliance!$F$10)</f>
      </c>
      <c r="K54">
        <f>IF(Compliance!$G$10="","",Compliance!$G$10)</f>
      </c>
      <c r="L54">
        <f>IF(Compliance!$H$10="","",Compliance!$H$10)</f>
      </c>
      <c r="M54">
        <f>IF(Compliance!$I$10="","",Compliance!$I$10)</f>
      </c>
      <c r="N54">
        <f>IF(Compliance!$J$10="","",Compliance!$J$10)</f>
      </c>
    </row>
    <row r="55" spans="1:14" s="33" customFormat="1" ht="15">
      <c r="A55">
        <f>IF(Intro!$N$10="","",VLOOKUP(Intro!$N$10,Lists!$A$1:$B$19,2,FALSE))</f>
      </c>
      <c r="B55">
        <f>IF(Intro!$N$11="","",Intro!$N$11)</f>
      </c>
      <c r="C55">
        <f>IF(Intro!$N$12="","",Intro!$N$12)</f>
      </c>
      <c r="D55">
        <f>IF(Intro!$N$13="","",Intro!$N$13)</f>
      </c>
      <c r="E55">
        <f>IF(Intro!$N$14="","",Intro!$N$14)</f>
      </c>
      <c r="F55">
        <f>IF(Intro!$N$15="","",Intro!$N$15)</f>
      </c>
      <c r="G55">
        <f>IF(Intro!$N$5="","","Compliance")</f>
      </c>
      <c r="I55">
        <f>IF(Compliance!$E$11="","",Compliance!$E$11)</f>
      </c>
      <c r="J55">
        <f>IF(Compliance!$F$11="","",Compliance!$F$11)</f>
      </c>
      <c r="K55">
        <f>IF(Compliance!$G$11="","",Compliance!$G$11)</f>
      </c>
      <c r="L55">
        <f>IF(Compliance!$H$11="","",Compliance!$H$11)</f>
      </c>
      <c r="M55">
        <f>IF(Compliance!$I$11="","",Compliance!$I$11)</f>
      </c>
      <c r="N55">
        <f>IF(Compliance!$J$11="","",Compliance!$J$11)</f>
      </c>
    </row>
    <row r="56" spans="1:14" s="33" customFormat="1" ht="15">
      <c r="A56">
        <f>IF(Intro!$N$10="","",VLOOKUP(Intro!$N$10,Lists!$A$1:$B$19,2,FALSE))</f>
      </c>
      <c r="B56">
        <f>IF(Intro!$N$11="","",Intro!$N$11)</f>
      </c>
      <c r="C56">
        <f>IF(Intro!$N$12="","",Intro!$N$12)</f>
      </c>
      <c r="D56">
        <f>IF(Intro!$N$13="","",Intro!$N$13)</f>
      </c>
      <c r="E56">
        <f>IF(Intro!$N$14="","",Intro!$N$14)</f>
      </c>
      <c r="F56">
        <f>IF(Intro!$N$15="","",Intro!$N$15)</f>
      </c>
      <c r="G56">
        <f>IF(Intro!$N$5="","","Compliance")</f>
      </c>
      <c r="I56">
        <f>IF(Compliance!$E$12="","",Compliance!$E$12)</f>
      </c>
      <c r="J56">
        <f>IF(Compliance!$F$12="","",Compliance!$F$12)</f>
      </c>
      <c r="K56">
        <f>IF(Compliance!$G$12="","",Compliance!$G$12)</f>
      </c>
      <c r="L56">
        <f>IF(Compliance!$H$12="","",Compliance!$H$12)</f>
      </c>
      <c r="M56">
        <f>IF(Compliance!$I$12="","",Compliance!$I$12)</f>
      </c>
      <c r="N56">
        <f>IF(Compliance!$J$12="","",Compliance!$J$12)</f>
      </c>
    </row>
    <row r="57" spans="1:14" s="33" customFormat="1" ht="15">
      <c r="A57">
        <f>IF(Intro!$N$10="","",VLOOKUP(Intro!$N$10,Lists!$A$1:$B$19,2,FALSE))</f>
      </c>
      <c r="B57">
        <f>IF(Intro!$N$11="","",Intro!$N$11)</f>
      </c>
      <c r="C57">
        <f>IF(Intro!$N$12="","",Intro!$N$12)</f>
      </c>
      <c r="D57">
        <f>IF(Intro!$N$13="","",Intro!$N$13)</f>
      </c>
      <c r="E57">
        <f>IF(Intro!$N$14="","",Intro!$N$14)</f>
      </c>
      <c r="F57">
        <f>IF(Intro!$N$15="","",Intro!$N$15)</f>
      </c>
      <c r="G57">
        <f>IF(Intro!$N$5="","","Compliance")</f>
      </c>
      <c r="I57">
        <f>IF(Compliance!$E$13="","",Compliance!$E$13)</f>
      </c>
      <c r="J57">
        <f>IF(Compliance!$F$13="","",Compliance!$F$13)</f>
      </c>
      <c r="K57">
        <f>IF(Compliance!$G$13="","",Compliance!$G$13)</f>
      </c>
      <c r="L57">
        <f>IF(Compliance!$H$13="","",Compliance!$H$13)</f>
      </c>
      <c r="M57">
        <f>IF(Compliance!$I$13="","",Compliance!$I$13)</f>
      </c>
      <c r="N57">
        <f>IF(Compliance!$J$13="","",Compliance!$J$13)</f>
      </c>
    </row>
    <row r="58" spans="1:14" s="33" customFormat="1" ht="15">
      <c r="A58">
        <f>IF(Intro!$N$10="","",VLOOKUP(Intro!$N$10,Lists!$A$1:$B$19,2,FALSE))</f>
      </c>
      <c r="B58">
        <f>IF(Intro!$N$11="","",Intro!$N$11)</f>
      </c>
      <c r="C58">
        <f>IF(Intro!$N$12="","",Intro!$N$12)</f>
      </c>
      <c r="D58">
        <f>IF(Intro!$N$13="","",Intro!$N$13)</f>
      </c>
      <c r="E58">
        <f>IF(Intro!$N$14="","",Intro!$N$14)</f>
      </c>
      <c r="F58">
        <f>IF(Intro!$N$15="","",Intro!$N$15)</f>
      </c>
      <c r="G58">
        <f>IF(Intro!$N$5="","","Compliance")</f>
      </c>
      <c r="I58">
        <f>IF(Compliance!$E$14="","",Compliance!$E$14)</f>
      </c>
      <c r="J58">
        <f>IF(Compliance!$F$14="","",Compliance!$F$14)</f>
      </c>
      <c r="K58">
        <f>IF(Compliance!$G$14="","",Compliance!$G$14)</f>
      </c>
      <c r="L58">
        <f>IF(Compliance!$H$14="","",Compliance!$H$14)</f>
      </c>
      <c r="M58">
        <f>IF(Compliance!$I$14="","",Compliance!$I$14)</f>
      </c>
      <c r="N58">
        <f>IF(Compliance!$J$14="","",Compliance!$J$14)</f>
      </c>
    </row>
    <row r="59" spans="1:14" s="33" customFormat="1" ht="15">
      <c r="A59">
        <f>IF(Intro!$N$10="","",VLOOKUP(Intro!$N$10,Lists!$A$1:$B$19,2,FALSE))</f>
      </c>
      <c r="B59">
        <f>IF(Intro!$N$11="","",Intro!$N$11)</f>
      </c>
      <c r="C59">
        <f>IF(Intro!$N$12="","",Intro!$N$12)</f>
      </c>
      <c r="D59">
        <f>IF(Intro!$N$13="","",Intro!$N$13)</f>
      </c>
      <c r="E59">
        <f>IF(Intro!$N$14="","",Intro!$N$14)</f>
      </c>
      <c r="F59">
        <f>IF(Intro!$N$15="","",Intro!$N$15)</f>
      </c>
      <c r="G59">
        <f>IF(Intro!$N$5="","","Compliance")</f>
      </c>
      <c r="I59">
        <f>IF(Compliance!$E$15="","",Compliance!$E$15)</f>
      </c>
      <c r="J59">
        <f>IF(Compliance!$F$15="","",Compliance!$F$15)</f>
      </c>
      <c r="K59">
        <f>IF(Compliance!$G$15="","",Compliance!$G$15)</f>
      </c>
      <c r="L59">
        <f>IF(Compliance!$H$15="","",Compliance!$H$15)</f>
      </c>
      <c r="M59">
        <f>IF(Compliance!$I$15="","",Compliance!$I$15)</f>
      </c>
      <c r="N59">
        <f>IF(Compliance!$J$15="","",Compliance!$J$15)</f>
      </c>
    </row>
    <row r="60" spans="1:14" s="33" customFormat="1" ht="15">
      <c r="A60">
        <f>IF(Intro!$N$10="","",VLOOKUP(Intro!$N$10,Lists!$A$1:$B$19,2,FALSE))</f>
      </c>
      <c r="B60">
        <f>IF(Intro!$N$11="","",Intro!$N$11)</f>
      </c>
      <c r="C60">
        <f>IF(Intro!$N$12="","",Intro!$N$12)</f>
      </c>
      <c r="D60">
        <f>IF(Intro!$N$13="","",Intro!$N$13)</f>
      </c>
      <c r="E60">
        <f>IF(Intro!$N$14="","",Intro!$N$14)</f>
      </c>
      <c r="F60">
        <f>IF(Intro!$N$15="","",Intro!$N$15)</f>
      </c>
      <c r="G60">
        <f>IF(Intro!$N$5="","","Compliance")</f>
      </c>
      <c r="I60">
        <f>IF(Compliance!$E$16="","",Compliance!$E$16)</f>
      </c>
      <c r="J60">
        <f>IF(Compliance!$F$16="","",Compliance!$F$16)</f>
      </c>
      <c r="K60">
        <f>IF(Compliance!$G$16="","",Compliance!$G$16)</f>
      </c>
      <c r="L60">
        <f>IF(Compliance!$H$16="","",Compliance!$H$16)</f>
      </c>
      <c r="M60">
        <f>IF(Compliance!$I$16="","",Compliance!$I$16)</f>
      </c>
      <c r="N60">
        <f>IF(Compliance!$J$16="","",Compliance!$J$16)</f>
      </c>
    </row>
    <row r="61" spans="1:14" s="33" customFormat="1" ht="15">
      <c r="A61">
        <f>IF(Intro!$N$10="","",VLOOKUP(Intro!$N$10,Lists!$A$1:$B$19,2,FALSE))</f>
      </c>
      <c r="B61">
        <f>IF(Intro!$N$11="","",Intro!$N$11)</f>
      </c>
      <c r="C61">
        <f>IF(Intro!$N$12="","",Intro!$N$12)</f>
      </c>
      <c r="D61">
        <f>IF(Intro!$N$13="","",Intro!$N$13)</f>
      </c>
      <c r="E61">
        <f>IF(Intro!$N$14="","",Intro!$N$14)</f>
      </c>
      <c r="F61">
        <f>IF(Intro!$N$15="","",Intro!$N$15)</f>
      </c>
      <c r="G61">
        <f>IF(Intro!$N$5="","","Compliance")</f>
      </c>
      <c r="I61">
        <f>IF(Compliance!$E$17="","",Compliance!$E$17)</f>
      </c>
      <c r="J61">
        <f>IF(Compliance!$F$17="","",Compliance!$F$17)</f>
      </c>
      <c r="K61">
        <f>IF(Compliance!$G$17="","",Compliance!$G$17)</f>
      </c>
      <c r="L61">
        <f>IF(Compliance!$H$17="","",Compliance!$H$17)</f>
      </c>
      <c r="M61">
        <f>IF(Compliance!$I$17="","",Compliance!$I$17)</f>
      </c>
      <c r="N61">
        <f>IF(Compliance!$J$17="","",Compliance!$J$17)</f>
      </c>
    </row>
    <row r="62" spans="1:8" s="33" customFormat="1" ht="15">
      <c r="A62">
        <f>IF(Intro!$N$10="","",VLOOKUP(Intro!$N$10,Lists!$A$1:$B$19,2,FALSE))</f>
      </c>
      <c r="B62">
        <f>IF(Intro!$N$11="","",Intro!$N$11)</f>
      </c>
      <c r="C62">
        <f>IF(Intro!$N$12="","",Intro!$N$12)</f>
      </c>
      <c r="D62">
        <f>IF(Intro!$N$13="","",Intro!$N$13)</f>
      </c>
      <c r="E62">
        <f>IF(Intro!$N$14="","",Intro!$N$14)</f>
      </c>
      <c r="F62">
        <f>IF(Intro!$N$15="","",Intro!$N$15)</f>
      </c>
      <c r="G62">
        <f>IF(Intro!$N$5="","","Reputational")</f>
      </c>
      <c r="H62">
        <f>IF(Reputational!$B$16="1. (use this space to list your reputational objectives.)","",Reputational!$B$16)</f>
      </c>
    </row>
    <row r="63" spans="1:8" s="31" customFormat="1" ht="15">
      <c r="A63">
        <f>IF(Intro!$N$10="","",VLOOKUP(Intro!$N$10,Lists!$A$1:$B$19,2,FALSE))</f>
      </c>
      <c r="B63">
        <f>IF(Intro!$N$11="","",Intro!$N$11)</f>
      </c>
      <c r="C63">
        <f>IF(Intro!$N$12="","",Intro!$N$12)</f>
      </c>
      <c r="D63">
        <f>IF(Intro!$N$13="","",Intro!$N$13)</f>
      </c>
      <c r="E63">
        <f>IF(Intro!$N$14="","",Intro!$N$14)</f>
      </c>
      <c r="F63">
        <f>IF(Intro!$N$15="","",Intro!$N$15)</f>
      </c>
      <c r="G63">
        <f>IF(Intro!$N$5="","","Reputational")</f>
      </c>
      <c r="H63">
        <f>IF(Reputational!$B$17="2.","",Reputational!$B$17)</f>
      </c>
    </row>
    <row r="64" spans="1:8" ht="15">
      <c r="A64">
        <f>IF(Intro!$N$10="","",VLOOKUP(Intro!$N$10,Lists!$A$1:$B$19,2,FALSE))</f>
      </c>
      <c r="B64">
        <f>IF(Intro!$N$11="","",Intro!$N$11)</f>
      </c>
      <c r="C64">
        <f>IF(Intro!$N$12="","",Intro!$N$12)</f>
      </c>
      <c r="D64">
        <f>IF(Intro!$N$13="","",Intro!$N$13)</f>
      </c>
      <c r="E64">
        <f>IF(Intro!$N$14="","",Intro!$N$14)</f>
      </c>
      <c r="F64">
        <f>IF(Intro!$N$15="","",Intro!$N$15)</f>
      </c>
      <c r="G64">
        <f>IF(Intro!$N$5="","","Reputational")</f>
      </c>
      <c r="H64">
        <f>IF(Reputational!$B$18="3.","",Reputational!$B$18)</f>
      </c>
    </row>
    <row r="65" spans="1:8" ht="15">
      <c r="A65">
        <f>IF(Intro!$N$10="","",VLOOKUP(Intro!$N$10,Lists!$A$1:$B$19,2,FALSE))</f>
      </c>
      <c r="B65">
        <f>IF(Intro!$N$11="","",Intro!$N$11)</f>
      </c>
      <c r="C65">
        <f>IF(Intro!$N$12="","",Intro!$N$12)</f>
      </c>
      <c r="D65">
        <f>IF(Intro!$N$13="","",Intro!$N$13)</f>
      </c>
      <c r="E65">
        <f>IF(Intro!$N$14="","",Intro!$N$14)</f>
      </c>
      <c r="F65">
        <f>IF(Intro!$N$15="","",Intro!$N$15)</f>
      </c>
      <c r="G65">
        <f>IF(Intro!$N$5="","","Reputational")</f>
      </c>
      <c r="H65">
        <f>IF(Reputational!$B$19="4.","",Reputational!$B$19)</f>
      </c>
    </row>
    <row r="66" spans="1:8" ht="15">
      <c r="A66">
        <f>IF(Intro!$N$10="","",VLOOKUP(Intro!$N$10,Lists!$A$1:$B$19,2,FALSE))</f>
      </c>
      <c r="B66">
        <f>IF(Intro!$N$11="","",Intro!$N$11)</f>
      </c>
      <c r="C66">
        <f>IF(Intro!$N$12="","",Intro!$N$12)</f>
      </c>
      <c r="D66">
        <f>IF(Intro!$N$13="","",Intro!$N$13)</f>
      </c>
      <c r="E66">
        <f>IF(Intro!$N$14="","",Intro!$N$14)</f>
      </c>
      <c r="F66">
        <f>IF(Intro!$N$15="","",Intro!$N$15)</f>
      </c>
      <c r="G66">
        <f>IF(Intro!$N$5="","","Reputational")</f>
      </c>
      <c r="H66">
        <f>IF(Reputational!$B$20="5.","",Reputational!$B$20)</f>
      </c>
    </row>
    <row r="67" spans="1:14" ht="15">
      <c r="A67">
        <f>IF(Intro!$N$10="","",VLOOKUP(Intro!$N$10,Lists!$A$1:$B$19,2,FALSE))</f>
      </c>
      <c r="B67">
        <f>IF(Intro!$N$11="","",Intro!$N$11)</f>
      </c>
      <c r="C67">
        <f>IF(Intro!$N$12="","",Intro!$N$12)</f>
      </c>
      <c r="D67">
        <f>IF(Intro!$N$13="","",Intro!$N$13)</f>
      </c>
      <c r="E67">
        <f>IF(Intro!$N$14="","",Intro!$N$14)</f>
      </c>
      <c r="F67">
        <f>IF(Intro!$N$15="","",Intro!$N$15)</f>
      </c>
      <c r="G67">
        <f>IF(Intro!$N$5="","","Reputational")</f>
      </c>
      <c r="I67" t="str">
        <f>IF(Reputational!$E$3="","",Reputational!$E$3)</f>
        <v>(Use this space to identify those risks that could impair accomplishing identified objectives)</v>
      </c>
      <c r="J67">
        <f>IF(Reputational!$F$3="","",Reputational!$F$3)</f>
      </c>
      <c r="K67">
        <f>IF(Reputational!$G$3="","",Reputational!$G$3)</f>
      </c>
      <c r="L67" t="str">
        <f>IF(Reputational!$H$3="","",Reputational!$H$3)</f>
        <v>(Use this space to describe what would happen if the identified risk actually occurred.)</v>
      </c>
      <c r="M67" t="str">
        <f>IF(Reputational!$I$3="","",Reputational!$I$3)</f>
        <v>(Use this space to identify who is responsible for monitoring this activity.)</v>
      </c>
      <c r="N67" t="str">
        <f>IF(Reputational!$J$3="","",Reputational!$J$3)</f>
        <v>(Use this space to describe control activities prescribed by management.)</v>
      </c>
    </row>
    <row r="68" spans="1:14" ht="15">
      <c r="A68">
        <f>IF(Intro!$N$10="","",VLOOKUP(Intro!$N$10,Lists!$A$1:$B$19,2,FALSE))</f>
      </c>
      <c r="B68">
        <f>IF(Intro!$N$11="","",Intro!$N$11)</f>
      </c>
      <c r="C68">
        <f>IF(Intro!$N$12="","",Intro!$N$12)</f>
      </c>
      <c r="D68">
        <f>IF(Intro!$N$13="","",Intro!$N$13)</f>
      </c>
      <c r="E68">
        <f>IF(Intro!$N$14="","",Intro!$N$14)</f>
      </c>
      <c r="F68">
        <f>IF(Intro!$N$15="","",Intro!$N$15)</f>
      </c>
      <c r="G68">
        <f>IF(Intro!$N$5="","","Reputational")</f>
      </c>
      <c r="I68">
        <f>IF(Reputational!$E$4="","",Reputational!$E$4)</f>
      </c>
      <c r="J68">
        <f>IF(Reputational!$F$4="","",Reputational!$F$4)</f>
      </c>
      <c r="K68">
        <f>IF(Reputational!$G$4="","",Reputational!$G$4)</f>
      </c>
      <c r="L68">
        <f>IF(Reputational!$H$4="","",Reputational!$H$4)</f>
      </c>
      <c r="M68">
        <f>IF(Reputational!$I$4="","",Reputational!$I$4)</f>
      </c>
      <c r="N68">
        <f>IF(Reputational!$J$4="","",Reputational!$J$4)</f>
      </c>
    </row>
    <row r="69" spans="1:14" ht="15">
      <c r="A69">
        <f>IF(Intro!$N$10="","",VLOOKUP(Intro!$N$10,Lists!$A$1:$B$19,2,FALSE))</f>
      </c>
      <c r="B69">
        <f>IF(Intro!$N$11="","",Intro!$N$11)</f>
      </c>
      <c r="C69">
        <f>IF(Intro!$N$12="","",Intro!$N$12)</f>
      </c>
      <c r="D69">
        <f>IF(Intro!$N$13="","",Intro!$N$13)</f>
      </c>
      <c r="E69">
        <f>IF(Intro!$N$14="","",Intro!$N$14)</f>
      </c>
      <c r="F69">
        <f>IF(Intro!$N$15="","",Intro!$N$15)</f>
      </c>
      <c r="G69">
        <f>IF(Intro!$N$5="","","Reputational")</f>
      </c>
      <c r="I69">
        <f>IF(Reputational!$E$5="","",Reputational!$E$5)</f>
      </c>
      <c r="J69">
        <f>IF(Reputational!$F$5="","",Reputational!$F$5)</f>
      </c>
      <c r="K69">
        <f>IF(Reputational!$G$5="","",Reputational!$G$5)</f>
      </c>
      <c r="L69">
        <f>IF(Reputational!$H$5="","",Reputational!$H$5)</f>
      </c>
      <c r="M69">
        <f>IF(Reputational!$I$5="","",Reputational!$I$5)</f>
      </c>
      <c r="N69">
        <f>IF(Reputational!$J$5="","",Reputational!$J$5)</f>
      </c>
    </row>
    <row r="70" spans="1:14" ht="15">
      <c r="A70">
        <f>IF(Intro!$N$10="","",VLOOKUP(Intro!$N$10,Lists!$A$1:$B$19,2,FALSE))</f>
      </c>
      <c r="B70">
        <f>IF(Intro!$N$11="","",Intro!$N$11)</f>
      </c>
      <c r="C70">
        <f>IF(Intro!$N$12="","",Intro!$N$12)</f>
      </c>
      <c r="D70">
        <f>IF(Intro!$N$13="","",Intro!$N$13)</f>
      </c>
      <c r="E70">
        <f>IF(Intro!$N$14="","",Intro!$N$14)</f>
      </c>
      <c r="F70">
        <f>IF(Intro!$N$15="","",Intro!$N$15)</f>
      </c>
      <c r="G70">
        <f>IF(Intro!$N$5="","","Reputational")</f>
      </c>
      <c r="I70">
        <f>IF(Reputational!$E$6="","",Reputational!$E$6)</f>
      </c>
      <c r="J70">
        <f>IF(Reputational!$F$6="","",Reputational!$F$6)</f>
      </c>
      <c r="K70">
        <f>IF(Reputational!$G$6="","",Reputational!$G$6)</f>
      </c>
      <c r="L70">
        <f>IF(Reputational!$H$6="","",Reputational!$H$6)</f>
      </c>
      <c r="M70">
        <f>IF(Reputational!$I$6="","",Reputational!$I$6)</f>
      </c>
      <c r="N70">
        <f>IF(Reputational!$J$6="","",Reputational!$J$6)</f>
      </c>
    </row>
    <row r="71" spans="1:14" ht="15">
      <c r="A71">
        <f>IF(Intro!$N$10="","",VLOOKUP(Intro!$N$10,Lists!$A$1:$B$19,2,FALSE))</f>
      </c>
      <c r="B71">
        <f>IF(Intro!$N$11="","",Intro!$N$11)</f>
      </c>
      <c r="C71">
        <f>IF(Intro!$N$12="","",Intro!$N$12)</f>
      </c>
      <c r="D71">
        <f>IF(Intro!$N$13="","",Intro!$N$13)</f>
      </c>
      <c r="E71">
        <f>IF(Intro!$N$14="","",Intro!$N$14)</f>
      </c>
      <c r="F71">
        <f>IF(Intro!$N$15="","",Intro!$N$15)</f>
      </c>
      <c r="G71">
        <f>IF(Intro!$N$5="","","Reputational")</f>
      </c>
      <c r="I71">
        <f>IF(Reputational!$E$7="","",Reputational!$E$7)</f>
      </c>
      <c r="J71">
        <f>IF(Reputational!$F$7="","",Reputational!$F$7)</f>
      </c>
      <c r="K71">
        <f>IF(Reputational!$G$7="","",Reputational!$G$7)</f>
      </c>
      <c r="L71">
        <f>IF(Reputational!$H$7="","",Reputational!$H$7)</f>
      </c>
      <c r="M71">
        <f>IF(Reputational!$I$7="","",Reputational!$I$7)</f>
      </c>
      <c r="N71">
        <f>IF(Reputational!$J$7="","",Reputational!$J$7)</f>
      </c>
    </row>
    <row r="72" spans="1:14" ht="15">
      <c r="A72">
        <f>IF(Intro!$N$10="","",VLOOKUP(Intro!$N$10,Lists!$A$1:$B$19,2,FALSE))</f>
      </c>
      <c r="B72">
        <f>IF(Intro!$N$11="","",Intro!$N$11)</f>
      </c>
      <c r="C72">
        <f>IF(Intro!$N$12="","",Intro!$N$12)</f>
      </c>
      <c r="D72">
        <f>IF(Intro!$N$13="","",Intro!$N$13)</f>
      </c>
      <c r="E72">
        <f>IF(Intro!$N$14="","",Intro!$N$14)</f>
      </c>
      <c r="F72">
        <f>IF(Intro!$N$15="","",Intro!$N$15)</f>
      </c>
      <c r="G72">
        <f>IF(Intro!$N$5="","","Reputational")</f>
      </c>
      <c r="I72">
        <f>IF(Reputational!$E$8="","",Reputational!$E$8)</f>
      </c>
      <c r="J72">
        <f>IF(Reputational!$F$8="","",Reputational!$F$8)</f>
      </c>
      <c r="K72">
        <f>IF(Reputational!$G$8="","",Reputational!$G$8)</f>
      </c>
      <c r="L72">
        <f>IF(Reputational!$H$8="","",Reputational!$H$8)</f>
      </c>
      <c r="M72">
        <f>IF(Reputational!$I$8="","",Reputational!$I$8)</f>
      </c>
      <c r="N72">
        <f>IF(Reputational!$J$8="","",Reputational!$J$8)</f>
      </c>
    </row>
    <row r="73" spans="1:14" ht="15">
      <c r="A73">
        <f>IF(Intro!$N$10="","",VLOOKUP(Intro!$N$10,Lists!$A$1:$B$19,2,FALSE))</f>
      </c>
      <c r="B73">
        <f>IF(Intro!$N$11="","",Intro!$N$11)</f>
      </c>
      <c r="C73">
        <f>IF(Intro!$N$12="","",Intro!$N$12)</f>
      </c>
      <c r="D73">
        <f>IF(Intro!$N$13="","",Intro!$N$13)</f>
      </c>
      <c r="E73">
        <f>IF(Intro!$N$14="","",Intro!$N$14)</f>
      </c>
      <c r="F73">
        <f>IF(Intro!$N$15="","",Intro!$N$15)</f>
      </c>
      <c r="G73">
        <f>IF(Intro!$N$5="","","Reputational")</f>
      </c>
      <c r="I73">
        <f>IF(Reputational!$E$9="","",Reputational!$E$9)</f>
      </c>
      <c r="J73">
        <f>IF(Reputational!$F$9="","",Reputational!$F$9)</f>
      </c>
      <c r="K73">
        <f>IF(Reputational!$G$9="","",Reputational!$G$9)</f>
      </c>
      <c r="L73">
        <f>IF(Reputational!$H$9="","",Reputational!$H$9)</f>
      </c>
      <c r="M73">
        <f>IF(Reputational!$I$9="","",Reputational!$I$9)</f>
      </c>
      <c r="N73">
        <f>IF(Reputational!$J$9="","",Reputational!$J$9)</f>
      </c>
    </row>
    <row r="74" spans="1:14" ht="15">
      <c r="A74">
        <f>IF(Intro!$N$10="","",VLOOKUP(Intro!$N$10,Lists!$A$1:$B$19,2,FALSE))</f>
      </c>
      <c r="B74">
        <f>IF(Intro!$N$11="","",Intro!$N$11)</f>
      </c>
      <c r="C74">
        <f>IF(Intro!$N$12="","",Intro!$N$12)</f>
      </c>
      <c r="D74">
        <f>IF(Intro!$N$13="","",Intro!$N$13)</f>
      </c>
      <c r="E74">
        <f>IF(Intro!$N$14="","",Intro!$N$14)</f>
      </c>
      <c r="F74">
        <f>IF(Intro!$N$15="","",Intro!$N$15)</f>
      </c>
      <c r="G74">
        <f>IF(Intro!$N$5="","","Reputational")</f>
      </c>
      <c r="I74">
        <f>IF(Reputational!$E$10="","",Reputational!$E$10)</f>
      </c>
      <c r="J74">
        <f>IF(Reputational!$F$10="","",Reputational!$F$10)</f>
      </c>
      <c r="K74">
        <f>IF(Reputational!$G$10="","",Reputational!$G$10)</f>
      </c>
      <c r="L74">
        <f>IF(Reputational!$H$10="","",Reputational!$H$10)</f>
      </c>
      <c r="M74">
        <f>IF(Reputational!$I$10="","",Reputational!$I$10)</f>
      </c>
      <c r="N74">
        <f>IF(Reputational!$J$10="","",Reputational!$J$10)</f>
      </c>
    </row>
    <row r="75" spans="1:14" ht="15">
      <c r="A75">
        <f>IF(Intro!$N$10="","",VLOOKUP(Intro!$N$10,Lists!$A$1:$B$19,2,FALSE))</f>
      </c>
      <c r="B75">
        <f>IF(Intro!$N$11="","",Intro!$N$11)</f>
      </c>
      <c r="C75">
        <f>IF(Intro!$N$12="","",Intro!$N$12)</f>
      </c>
      <c r="D75">
        <f>IF(Intro!$N$13="","",Intro!$N$13)</f>
      </c>
      <c r="E75">
        <f>IF(Intro!$N$14="","",Intro!$N$14)</f>
      </c>
      <c r="F75">
        <f>IF(Intro!$N$15="","",Intro!$N$15)</f>
      </c>
      <c r="G75">
        <f>IF(Intro!$N$5="","","Reputational")</f>
      </c>
      <c r="I75">
        <f>IF(Reputational!$E$11="","",Reputational!$E$11)</f>
      </c>
      <c r="J75">
        <f>IF(Reputational!$F$11="","",Reputational!$F$11)</f>
      </c>
      <c r="K75">
        <f>IF(Reputational!$G$11="","",Reputational!$G$11)</f>
      </c>
      <c r="L75">
        <f>IF(Reputational!$H$11="","",Reputational!$H$11)</f>
      </c>
      <c r="M75">
        <f>IF(Reputational!$I$11="","",Reputational!$I$11)</f>
      </c>
      <c r="N75">
        <f>IF(Reputational!$J$11="","",Reputational!$J$11)</f>
      </c>
    </row>
    <row r="76" spans="1:14" ht="15">
      <c r="A76">
        <f>IF(Intro!$N$10="","",VLOOKUP(Intro!$N$10,Lists!$A$1:$B$19,2,FALSE))</f>
      </c>
      <c r="B76">
        <f>IF(Intro!$N$11="","",Intro!$N$11)</f>
      </c>
      <c r="C76">
        <f>IF(Intro!$N$12="","",Intro!$N$12)</f>
      </c>
      <c r="D76">
        <f>IF(Intro!$N$13="","",Intro!$N$13)</f>
      </c>
      <c r="E76">
        <f>IF(Intro!$N$14="","",Intro!$N$14)</f>
      </c>
      <c r="F76">
        <f>IF(Intro!$N$15="","",Intro!$N$15)</f>
      </c>
      <c r="G76">
        <f>IF(Intro!$N$5="","","Reputational")</f>
      </c>
      <c r="I76">
        <f>IF(Reputational!$E$12="","",Reputational!$E$12)</f>
      </c>
      <c r="J76">
        <f>IF(Reputational!$F$12="","",Reputational!$F$12)</f>
      </c>
      <c r="K76">
        <f>IF(Reputational!$G$12="","",Reputational!$G$12)</f>
      </c>
      <c r="L76">
        <f>IF(Reputational!$H$12="","",Reputational!$H$12)</f>
      </c>
      <c r="M76">
        <f>IF(Reputational!$I$12="","",Reputational!$I$12)</f>
      </c>
      <c r="N76">
        <f>IF(Reputational!$J$12="","",Reputational!$J$12)</f>
      </c>
    </row>
    <row r="77" spans="1:14" ht="15">
      <c r="A77">
        <f>IF(Intro!$N$10="","",VLOOKUP(Intro!$N$10,Lists!$A$1:$B$19,2,FALSE))</f>
      </c>
      <c r="B77">
        <f>IF(Intro!$N$11="","",Intro!$N$11)</f>
      </c>
      <c r="C77">
        <f>IF(Intro!$N$12="","",Intro!$N$12)</f>
      </c>
      <c r="D77">
        <f>IF(Intro!$N$13="","",Intro!$N$13)</f>
      </c>
      <c r="E77">
        <f>IF(Intro!$N$14="","",Intro!$N$14)</f>
      </c>
      <c r="F77">
        <f>IF(Intro!$N$15="","",Intro!$N$15)</f>
      </c>
      <c r="G77">
        <f>IF(Intro!$N$5="","","Reputational")</f>
      </c>
      <c r="I77">
        <f>IF(Reputational!$E$13="","",Reputational!$E$13)</f>
      </c>
      <c r="J77">
        <f>IF(Reputational!$F$13="","",Reputational!$F$13)</f>
      </c>
      <c r="K77">
        <f>IF(Reputational!$G$13="","",Reputational!$G$13)</f>
      </c>
      <c r="L77">
        <f>IF(Reputational!$H$13="","",Reputational!$H$13)</f>
      </c>
      <c r="M77">
        <f>IF(Reputational!$I$13="","",Reputational!$I$13)</f>
      </c>
      <c r="N77">
        <f>IF(Reputational!$J$13="","",Reputational!$J$13)</f>
      </c>
    </row>
    <row r="78" spans="1:14" ht="15">
      <c r="A78">
        <f>IF(Intro!$N$10="","",VLOOKUP(Intro!$N$10,Lists!$A$1:$B$19,2,FALSE))</f>
      </c>
      <c r="B78">
        <f>IF(Intro!$N$11="","",Intro!$N$11)</f>
      </c>
      <c r="C78">
        <f>IF(Intro!$N$12="","",Intro!$N$12)</f>
      </c>
      <c r="D78">
        <f>IF(Intro!$N$13="","",Intro!$N$13)</f>
      </c>
      <c r="E78">
        <f>IF(Intro!$N$14="","",Intro!$N$14)</f>
      </c>
      <c r="F78">
        <f>IF(Intro!$N$15="","",Intro!$N$15)</f>
      </c>
      <c r="G78">
        <f>IF(Intro!$N$5="","","Reputational")</f>
      </c>
      <c r="I78">
        <f>IF(Reputational!$E$14="","",Reputational!$E$14)</f>
      </c>
      <c r="J78">
        <f>IF(Reputational!$F$14="","",Reputational!$F$14)</f>
      </c>
      <c r="K78">
        <f>IF(Reputational!$G$14="","",Reputational!$G$14)</f>
      </c>
      <c r="L78">
        <f>IF(Reputational!$H$14="","",Reputational!$H$14)</f>
      </c>
      <c r="M78">
        <f>IF(Reputational!$I$14="","",Reputational!$I$14)</f>
      </c>
      <c r="N78">
        <f>IF(Reputational!$J$14="","",Reputational!$J$14)</f>
      </c>
    </row>
    <row r="79" spans="1:14" ht="15">
      <c r="A79">
        <f>IF(Intro!$N$10="","",VLOOKUP(Intro!$N$10,Lists!$A$1:$B$19,2,FALSE))</f>
      </c>
      <c r="B79">
        <f>IF(Intro!$N$11="","",Intro!$N$11)</f>
      </c>
      <c r="C79">
        <f>IF(Intro!$N$12="","",Intro!$N$12)</f>
      </c>
      <c r="D79">
        <f>IF(Intro!$N$13="","",Intro!$N$13)</f>
      </c>
      <c r="E79">
        <f>IF(Intro!$N$14="","",Intro!$N$14)</f>
      </c>
      <c r="F79">
        <f>IF(Intro!$N$15="","",Intro!$N$15)</f>
      </c>
      <c r="G79">
        <f>IF(Intro!$N$5="","","Reputational")</f>
      </c>
      <c r="I79">
        <f>IF(Reputational!$E$15="","",Reputational!$E$15)</f>
      </c>
      <c r="J79">
        <f>IF(Reputational!$F$15="","",Reputational!$F$15)</f>
      </c>
      <c r="K79">
        <f>IF(Reputational!$G$15="","",Reputational!$G$15)</f>
      </c>
      <c r="L79">
        <f>IF(Reputational!$H$15="","",Reputational!$H$15)</f>
      </c>
      <c r="M79">
        <f>IF(Reputational!$I$15="","",Reputational!$I$15)</f>
      </c>
      <c r="N79">
        <f>IF(Reputational!$J$15="","",Reputational!$J$15)</f>
      </c>
    </row>
    <row r="80" spans="1:14" s="33" customFormat="1" ht="15">
      <c r="A80">
        <f>IF(Intro!$N$10="","",VLOOKUP(Intro!$N$10,Lists!$A$1:$B$19,2,FALSE))</f>
      </c>
      <c r="B80">
        <f>IF(Intro!$N$11="","",Intro!$N$11)</f>
      </c>
      <c r="C80">
        <f>IF(Intro!$N$12="","",Intro!$N$12)</f>
      </c>
      <c r="D80">
        <f>IF(Intro!$N$13="","",Intro!$N$13)</f>
      </c>
      <c r="E80">
        <f>IF(Intro!$N$14="","",Intro!$N$14)</f>
      </c>
      <c r="F80">
        <f>IF(Intro!$N$15="","",Intro!$N$15)</f>
      </c>
      <c r="G80">
        <f>IF(Intro!$N$5="","","Reputational")</f>
      </c>
      <c r="I80">
        <f>IF(Reputational!$E$16="","",Reputational!$E$16)</f>
      </c>
      <c r="J80">
        <f>IF(Reputational!$F$16="","",Reputational!$F$16)</f>
      </c>
      <c r="K80">
        <f>IF(Reputational!$G$16="","",Reputational!$G$16)</f>
      </c>
      <c r="L80">
        <f>IF(Reputational!$H$16="","",Reputational!$H$16)</f>
      </c>
      <c r="M80">
        <f>IF(Reputational!$I$16="","",Reputational!$I$16)</f>
      </c>
      <c r="N80">
        <f>IF(Reputational!$J$16="","",Reputational!$J$16)</f>
      </c>
    </row>
    <row r="81" spans="1:14" s="33" customFormat="1" ht="15">
      <c r="A81">
        <f>IF(Intro!$N$10="","",VLOOKUP(Intro!$N$10,Lists!$A$1:$B$19,2,FALSE))</f>
      </c>
      <c r="B81">
        <f>IF(Intro!$N$11="","",Intro!$N$11)</f>
      </c>
      <c r="C81">
        <f>IF(Intro!$N$12="","",Intro!$N$12)</f>
      </c>
      <c r="D81">
        <f>IF(Intro!$N$13="","",Intro!$N$13)</f>
      </c>
      <c r="E81">
        <f>IF(Intro!$N$14="","",Intro!$N$14)</f>
      </c>
      <c r="F81">
        <f>IF(Intro!$N$15="","",Intro!$N$15)</f>
      </c>
      <c r="G81">
        <f>IF(Intro!$N$5="","","Reputational")</f>
      </c>
      <c r="I81">
        <f>IF(Reputational!$E$17="","",Reputational!$E$17)</f>
      </c>
      <c r="J81">
        <f>IF(Reputational!$F$17="","",Reputational!$F$17)</f>
      </c>
      <c r="K81">
        <f>IF(Reputational!$G$17="","",Reputational!$G$17)</f>
      </c>
      <c r="L81">
        <f>IF(Reputational!$H$17="","",Reputational!$H$17)</f>
      </c>
      <c r="M81">
        <f>IF(Reputational!$I$17="","",Reputational!$I$17)</f>
      </c>
      <c r="N81">
        <f>IF(Reputational!$J$17="","",Reputational!$J$17)</f>
      </c>
    </row>
    <row r="82" spans="1:8" s="33" customFormat="1" ht="15">
      <c r="A82">
        <f>IF(Intro!$N$10="","",VLOOKUP(Intro!$N$10,Lists!$A$1:$B$19,2,FALSE))</f>
      </c>
      <c r="B82">
        <f>IF(Intro!$N$11="","",Intro!$N$11)</f>
      </c>
      <c r="C82">
        <f>IF(Intro!$N$12="","",Intro!$N$12)</f>
      </c>
      <c r="D82">
        <f>IF(Intro!$N$13="","",Intro!$N$13)</f>
      </c>
      <c r="E82">
        <f>IF(Intro!$N$14="","",Intro!$N$14)</f>
      </c>
      <c r="F82">
        <f>IF(Intro!$N$15="","",Intro!$N$15)</f>
      </c>
      <c r="G82">
        <f>IF(Intro!$N$5="","","Operational")</f>
      </c>
      <c r="H82">
        <f>IF(Operational!$B$16="1. (use this space to list your operational objectives.)","",Operational!$B$16)</f>
      </c>
    </row>
    <row r="83" spans="1:8" s="33" customFormat="1" ht="15">
      <c r="A83">
        <f>IF(Intro!$N$10="","",VLOOKUP(Intro!$N$10,Lists!$A$1:$B$19,2,FALSE))</f>
      </c>
      <c r="B83">
        <f>IF(Intro!$N$11="","",Intro!$N$11)</f>
      </c>
      <c r="C83">
        <f>IF(Intro!$N$12="","",Intro!$N$12)</f>
      </c>
      <c r="D83">
        <f>IF(Intro!$N$13="","",Intro!$N$13)</f>
      </c>
      <c r="E83">
        <f>IF(Intro!$N$14="","",Intro!$N$14)</f>
      </c>
      <c r="F83">
        <f>IF(Intro!$N$15="","",Intro!$N$15)</f>
      </c>
      <c r="G83">
        <f>IF(Intro!$N$5="","","Operational")</f>
      </c>
      <c r="H83">
        <f>IF(Operational!$B$17="2.","",Operational!$B$17)</f>
      </c>
    </row>
    <row r="84" spans="1:8" s="33" customFormat="1" ht="15">
      <c r="A84">
        <f>IF(Intro!$N$10="","",VLOOKUP(Intro!$N$10,Lists!$A$1:$B$19,2,FALSE))</f>
      </c>
      <c r="B84">
        <f>IF(Intro!$N$11="","",Intro!$N$11)</f>
      </c>
      <c r="C84">
        <f>IF(Intro!$N$12="","",Intro!$N$12)</f>
      </c>
      <c r="D84">
        <f>IF(Intro!$N$13="","",Intro!$N$13)</f>
      </c>
      <c r="E84">
        <f>IF(Intro!$N$14="","",Intro!$N$14)</f>
      </c>
      <c r="F84">
        <f>IF(Intro!$N$15="","",Intro!$N$15)</f>
      </c>
      <c r="G84">
        <f>IF(Intro!$N$5="","","Operational")</f>
      </c>
      <c r="H84">
        <f>IF(Operational!$B$18="3.","",Operational!$B$18)</f>
      </c>
    </row>
    <row r="85" spans="1:8" s="33" customFormat="1" ht="15">
      <c r="A85">
        <f>IF(Intro!$N$10="","",VLOOKUP(Intro!$N$10,Lists!$A$1:$B$19,2,FALSE))</f>
      </c>
      <c r="B85">
        <f>IF(Intro!$N$11="","",Intro!$N$11)</f>
      </c>
      <c r="C85">
        <f>IF(Intro!$N$12="","",Intro!$N$12)</f>
      </c>
      <c r="D85">
        <f>IF(Intro!$N$13="","",Intro!$N$13)</f>
      </c>
      <c r="E85">
        <f>IF(Intro!$N$14="","",Intro!$N$14)</f>
      </c>
      <c r="F85">
        <f>IF(Intro!$N$15="","",Intro!$N$15)</f>
      </c>
      <c r="G85">
        <f>IF(Intro!$N$5="","","Operational")</f>
      </c>
      <c r="H85">
        <f>IF(Operational!$B$19="4.","",Operational!$B$19)</f>
      </c>
    </row>
    <row r="86" spans="1:8" s="33" customFormat="1" ht="15">
      <c r="A86">
        <f>IF(Intro!$N$10="","",VLOOKUP(Intro!$N$10,Lists!$A$1:$B$19,2,FALSE))</f>
      </c>
      <c r="B86">
        <f>IF(Intro!$N$11="","",Intro!$N$11)</f>
      </c>
      <c r="C86">
        <f>IF(Intro!$N$12="","",Intro!$N$12)</f>
      </c>
      <c r="D86">
        <f>IF(Intro!$N$13="","",Intro!$N$13)</f>
      </c>
      <c r="E86">
        <f>IF(Intro!$N$14="","",Intro!$N$14)</f>
      </c>
      <c r="F86">
        <f>IF(Intro!$N$15="","",Intro!$N$15)</f>
      </c>
      <c r="G86">
        <f>IF(Intro!$N$5="","","Operational")</f>
      </c>
      <c r="H86">
        <f>IF(Operational!$B$20="5.","",Operational!$B$20)</f>
      </c>
    </row>
    <row r="87" spans="1:14" s="33" customFormat="1" ht="15">
      <c r="A87">
        <f>IF(Intro!$N$10="","",VLOOKUP(Intro!$N$10,Lists!$A$1:$B$19,2,FALSE))</f>
      </c>
      <c r="B87">
        <f>IF(Intro!$N$11="","",Intro!$N$11)</f>
      </c>
      <c r="C87">
        <f>IF(Intro!$N$12="","",Intro!$N$12)</f>
      </c>
      <c r="D87">
        <f>IF(Intro!$N$13="","",Intro!$N$13)</f>
      </c>
      <c r="E87">
        <f>IF(Intro!$N$14="","",Intro!$N$14)</f>
      </c>
      <c r="F87">
        <f>IF(Intro!$N$15="","",Intro!$N$15)</f>
      </c>
      <c r="G87">
        <f>IF(Intro!$N$5="","","Operational")</f>
      </c>
      <c r="I87" t="str">
        <f>IF(Operational!$E$3="","",Operational!$E$3)</f>
        <v>(Use this space to identify those risks that could impair accomplishing identified objectives)</v>
      </c>
      <c r="J87">
        <f>IF(Operational!$F$3="","",Operational!$F$3)</f>
      </c>
      <c r="K87">
        <f>IF(Operational!$G$3="","",Operational!$G$3)</f>
      </c>
      <c r="L87" t="str">
        <f>IF(Operational!$H$3="","",Operational!$H$3)</f>
        <v>(Use this space to describe what would happen if the identified risk actually occurred.)</v>
      </c>
      <c r="M87" t="str">
        <f>IF(Operational!$I$3="","",Operational!$I$3)</f>
        <v>(Use this space to identify who is responsible for monitoring this activity.)</v>
      </c>
      <c r="N87" t="str">
        <f>IF(Operational!$J$3="","",Operational!$J$3)</f>
        <v>(Use this space to describe control activities prescribed by management.)</v>
      </c>
    </row>
    <row r="88" spans="1:14" s="33" customFormat="1" ht="15">
      <c r="A88">
        <f>IF(Intro!$N$10="","",VLOOKUP(Intro!$N$10,Lists!$A$1:$B$19,2,FALSE))</f>
      </c>
      <c r="B88">
        <f>IF(Intro!$N$11="","",Intro!$N$11)</f>
      </c>
      <c r="C88">
        <f>IF(Intro!$N$12="","",Intro!$N$12)</f>
      </c>
      <c r="D88">
        <f>IF(Intro!$N$13="","",Intro!$N$13)</f>
      </c>
      <c r="E88">
        <f>IF(Intro!$N$14="","",Intro!$N$14)</f>
      </c>
      <c r="F88">
        <f>IF(Intro!$N$15="","",Intro!$N$15)</f>
      </c>
      <c r="G88">
        <f>IF(Intro!$N$5="","","Operational")</f>
      </c>
      <c r="I88">
        <f>IF(Operational!$E$4="","",Operational!$E$4)</f>
      </c>
      <c r="J88">
        <f>IF(Operational!$F$4="","",Operational!$F$4)</f>
      </c>
      <c r="K88">
        <f>IF(Operational!$G$4="","",Operational!$G$4)</f>
      </c>
      <c r="L88">
        <f>IF(Operational!$H$4="","",Operational!$H$4)</f>
      </c>
      <c r="M88">
        <f>IF(Operational!$I$4="","",Operational!$I$4)</f>
      </c>
      <c r="N88">
        <f>IF(Operational!$J$4="","",Operational!$J$4)</f>
      </c>
    </row>
    <row r="89" spans="1:14" s="31" customFormat="1" ht="15">
      <c r="A89">
        <f>IF(Intro!$N$10="","",VLOOKUP(Intro!$N$10,Lists!$A$1:$B$19,2,FALSE))</f>
      </c>
      <c r="B89">
        <f>IF(Intro!$N$11="","",Intro!$N$11)</f>
      </c>
      <c r="C89">
        <f>IF(Intro!$N$12="","",Intro!$N$12)</f>
      </c>
      <c r="D89">
        <f>IF(Intro!$N$13="","",Intro!$N$13)</f>
      </c>
      <c r="E89">
        <f>IF(Intro!$N$14="","",Intro!$N$14)</f>
      </c>
      <c r="F89">
        <f>IF(Intro!$N$15="","",Intro!$N$15)</f>
      </c>
      <c r="G89">
        <f>IF(Intro!$N$5="","","Operational")</f>
      </c>
      <c r="I89">
        <f>IF(Operational!$E$5="","",Operational!$E$5)</f>
      </c>
      <c r="J89">
        <f>IF(Operational!$F$5="","",Operational!$F$5)</f>
      </c>
      <c r="K89">
        <f>IF(Operational!$G$5="","",Operational!$G$5)</f>
      </c>
      <c r="L89">
        <f>IF(Operational!$H$5="","",Operational!$H$5)</f>
      </c>
      <c r="M89">
        <f>IF(Operational!$I$5="","",Operational!$I$5)</f>
      </c>
      <c r="N89">
        <f>IF(Operational!$J$5="","",Operational!$J$5)</f>
      </c>
    </row>
    <row r="90" spans="1:14" ht="15">
      <c r="A90">
        <f>IF(Intro!$N$10="","",VLOOKUP(Intro!$N$10,Lists!$A$1:$B$19,2,FALSE))</f>
      </c>
      <c r="B90">
        <f>IF(Intro!$N$11="","",Intro!$N$11)</f>
      </c>
      <c r="C90">
        <f>IF(Intro!$N$12="","",Intro!$N$12)</f>
      </c>
      <c r="D90">
        <f>IF(Intro!$N$13="","",Intro!$N$13)</f>
      </c>
      <c r="E90">
        <f>IF(Intro!$N$14="","",Intro!$N$14)</f>
      </c>
      <c r="F90">
        <f>IF(Intro!$N$15="","",Intro!$N$15)</f>
      </c>
      <c r="G90">
        <f>IF(Intro!$N$5="","","Operational")</f>
      </c>
      <c r="I90">
        <f>IF(Operational!$E$6="","",Operational!$E$6)</f>
      </c>
      <c r="J90">
        <f>IF(Operational!$F$6="","",Operational!$F$6)</f>
      </c>
      <c r="K90">
        <f>IF(Operational!$G$6="","",Operational!$G$6)</f>
      </c>
      <c r="L90">
        <f>IF(Operational!$H$6="","",Operational!$H$6)</f>
      </c>
      <c r="M90">
        <f>IF(Operational!$I$6="","",Operational!$I$6)</f>
      </c>
      <c r="N90">
        <f>IF(Operational!$J$6="","",Operational!$J$6)</f>
      </c>
    </row>
    <row r="91" spans="1:14" ht="15">
      <c r="A91">
        <f>IF(Intro!$N$10="","",VLOOKUP(Intro!$N$10,Lists!$A$1:$B$19,2,FALSE))</f>
      </c>
      <c r="B91">
        <f>IF(Intro!$N$11="","",Intro!$N$11)</f>
      </c>
      <c r="C91">
        <f>IF(Intro!$N$12="","",Intro!$N$12)</f>
      </c>
      <c r="D91">
        <f>IF(Intro!$N$13="","",Intro!$N$13)</f>
      </c>
      <c r="E91">
        <f>IF(Intro!$N$14="","",Intro!$N$14)</f>
      </c>
      <c r="F91">
        <f>IF(Intro!$N$15="","",Intro!$N$15)</f>
      </c>
      <c r="G91">
        <f>IF(Intro!$N$5="","","Operational")</f>
      </c>
      <c r="I91">
        <f>IF(Operational!$E$7="","",Operational!$E$7)</f>
      </c>
      <c r="J91">
        <f>IF(Operational!$F$7="","",Operational!$F$7)</f>
      </c>
      <c r="K91">
        <f>IF(Operational!$G$7="","",Operational!$G$7)</f>
      </c>
      <c r="L91">
        <f>IF(Operational!$H$7="","",Operational!$H$7)</f>
      </c>
      <c r="M91">
        <f>IF(Operational!$I$7="","",Operational!$I$7)</f>
      </c>
      <c r="N91">
        <f>IF(Operational!$J$7="","",Operational!$J$7)</f>
      </c>
    </row>
    <row r="92" spans="1:14" ht="15">
      <c r="A92">
        <f>IF(Intro!$N$10="","",VLOOKUP(Intro!$N$10,Lists!$A$1:$B$19,2,FALSE))</f>
      </c>
      <c r="B92">
        <f>IF(Intro!$N$11="","",Intro!$N$11)</f>
      </c>
      <c r="C92">
        <f>IF(Intro!$N$12="","",Intro!$N$12)</f>
      </c>
      <c r="D92">
        <f>IF(Intro!$N$13="","",Intro!$N$13)</f>
      </c>
      <c r="E92">
        <f>IF(Intro!$N$14="","",Intro!$N$14)</f>
      </c>
      <c r="F92">
        <f>IF(Intro!$N$15="","",Intro!$N$15)</f>
      </c>
      <c r="G92">
        <f>IF(Intro!$N$5="","","Operational")</f>
      </c>
      <c r="I92">
        <f>IF(Operational!$E$8="","",Operational!$E$8)</f>
      </c>
      <c r="J92">
        <f>IF(Operational!$F$8="","",Operational!$F$8)</f>
      </c>
      <c r="K92">
        <f>IF(Operational!$G$8="","",Operational!$G$8)</f>
      </c>
      <c r="L92">
        <f>IF(Operational!$H$8="","",Operational!$H$8)</f>
      </c>
      <c r="M92">
        <f>IF(Operational!$I$8="","",Operational!$I$8)</f>
      </c>
      <c r="N92">
        <f>IF(Operational!$J$8="","",Operational!$J$8)</f>
      </c>
    </row>
    <row r="93" spans="1:14" ht="15">
      <c r="A93">
        <f>IF(Intro!$N$10="","",VLOOKUP(Intro!$N$10,Lists!$A$1:$B$19,2,FALSE))</f>
      </c>
      <c r="B93">
        <f>IF(Intro!$N$11="","",Intro!$N$11)</f>
      </c>
      <c r="C93">
        <f>IF(Intro!$N$12="","",Intro!$N$12)</f>
      </c>
      <c r="D93">
        <f>IF(Intro!$N$13="","",Intro!$N$13)</f>
      </c>
      <c r="E93">
        <f>IF(Intro!$N$14="","",Intro!$N$14)</f>
      </c>
      <c r="F93">
        <f>IF(Intro!$N$15="","",Intro!$N$15)</f>
      </c>
      <c r="G93">
        <f>IF(Intro!$N$5="","","Operational")</f>
      </c>
      <c r="I93">
        <f>IF(Operational!$E$9="","",Operational!$E$9)</f>
      </c>
      <c r="J93">
        <f>IF(Operational!$F$9="","",Operational!$F$9)</f>
      </c>
      <c r="K93">
        <f>IF(Operational!$G$9="","",Operational!$G$9)</f>
      </c>
      <c r="L93">
        <f>IF(Operational!$H$9="","",Operational!$H$9)</f>
      </c>
      <c r="M93">
        <f>IF(Operational!$I$9="","",Operational!$I$9)</f>
      </c>
      <c r="N93">
        <f>IF(Operational!$J$9="","",Operational!$J$9)</f>
      </c>
    </row>
    <row r="94" spans="1:14" ht="15">
      <c r="A94">
        <f>IF(Intro!$N$10="","",VLOOKUP(Intro!$N$10,Lists!$A$1:$B$19,2,FALSE))</f>
      </c>
      <c r="B94">
        <f>IF(Intro!$N$11="","",Intro!$N$11)</f>
      </c>
      <c r="C94">
        <f>IF(Intro!$N$12="","",Intro!$N$12)</f>
      </c>
      <c r="D94">
        <f>IF(Intro!$N$13="","",Intro!$N$13)</f>
      </c>
      <c r="E94">
        <f>IF(Intro!$N$14="","",Intro!$N$14)</f>
      </c>
      <c r="F94">
        <f>IF(Intro!$N$15="","",Intro!$N$15)</f>
      </c>
      <c r="G94">
        <f>IF(Intro!$N$5="","","Operational")</f>
      </c>
      <c r="I94">
        <f>IF(Operational!$E$10="","",Operational!$E$10)</f>
      </c>
      <c r="J94">
        <f>IF(Operational!$F$10="","",Operational!$F$10)</f>
      </c>
      <c r="K94">
        <f>IF(Operational!$G$10="","",Operational!$G$10)</f>
      </c>
      <c r="L94">
        <f>IF(Operational!$H$10="","",Operational!$H$10)</f>
      </c>
      <c r="M94">
        <f>IF(Operational!$I$10="","",Operational!$I$10)</f>
      </c>
      <c r="N94">
        <f>IF(Operational!$J$10="","",Operational!$J$10)</f>
      </c>
    </row>
    <row r="95" spans="1:14" ht="15">
      <c r="A95">
        <f>IF(Intro!$N$10="","",VLOOKUP(Intro!$N$10,Lists!$A$1:$B$19,2,FALSE))</f>
      </c>
      <c r="B95">
        <f>IF(Intro!$N$11="","",Intro!$N$11)</f>
      </c>
      <c r="C95">
        <f>IF(Intro!$N$12="","",Intro!$N$12)</f>
      </c>
      <c r="D95">
        <f>IF(Intro!$N$13="","",Intro!$N$13)</f>
      </c>
      <c r="E95">
        <f>IF(Intro!$N$14="","",Intro!$N$14)</f>
      </c>
      <c r="F95">
        <f>IF(Intro!$N$15="","",Intro!$N$15)</f>
      </c>
      <c r="G95">
        <f>IF(Intro!$N$5="","","Operational")</f>
      </c>
      <c r="I95">
        <f>IF(Operational!$E$11="","",Operational!$E$11)</f>
      </c>
      <c r="J95">
        <f>IF(Operational!$F$11="","",Operational!$F$11)</f>
      </c>
      <c r="K95">
        <f>IF(Operational!$G$11="","",Operational!$G$11)</f>
      </c>
      <c r="L95">
        <f>IF(Operational!$H$11="","",Operational!$H$11)</f>
      </c>
      <c r="M95">
        <f>IF(Operational!$I$11="","",Operational!$I$11)</f>
      </c>
      <c r="N95">
        <f>IF(Operational!$J$11="","",Operational!$J$11)</f>
      </c>
    </row>
    <row r="96" spans="1:14" ht="15">
      <c r="A96">
        <f>IF(Intro!$N$10="","",VLOOKUP(Intro!$N$10,Lists!$A$1:$B$19,2,FALSE))</f>
      </c>
      <c r="B96">
        <f>IF(Intro!$N$11="","",Intro!$N$11)</f>
      </c>
      <c r="C96">
        <f>IF(Intro!$N$12="","",Intro!$N$12)</f>
      </c>
      <c r="D96">
        <f>IF(Intro!$N$13="","",Intro!$N$13)</f>
      </c>
      <c r="E96">
        <f>IF(Intro!$N$14="","",Intro!$N$14)</f>
      </c>
      <c r="F96">
        <f>IF(Intro!$N$15="","",Intro!$N$15)</f>
      </c>
      <c r="G96">
        <f>IF(Intro!$N$5="","","Operational")</f>
      </c>
      <c r="I96">
        <f>IF(Operational!$E$12="","",Operational!$E$12)</f>
      </c>
      <c r="J96">
        <f>IF(Operational!$F$12="","",Operational!$F$12)</f>
      </c>
      <c r="K96">
        <f>IF(Operational!$G$12="","",Operational!$G$12)</f>
      </c>
      <c r="L96">
        <f>IF(Operational!$H$12="","",Operational!$H$12)</f>
      </c>
      <c r="M96">
        <f>IF(Operational!$I$12="","",Operational!$I$12)</f>
      </c>
      <c r="N96">
        <f>IF(Operational!$J$12="","",Operational!$J$12)</f>
      </c>
    </row>
    <row r="97" spans="1:14" ht="15">
      <c r="A97">
        <f>IF(Intro!$N$10="","",VLOOKUP(Intro!$N$10,Lists!$A$1:$B$19,2,FALSE))</f>
      </c>
      <c r="B97">
        <f>IF(Intro!$N$11="","",Intro!$N$11)</f>
      </c>
      <c r="C97">
        <f>IF(Intro!$N$12="","",Intro!$N$12)</f>
      </c>
      <c r="D97">
        <f>IF(Intro!$N$13="","",Intro!$N$13)</f>
      </c>
      <c r="E97">
        <f>IF(Intro!$N$14="","",Intro!$N$14)</f>
      </c>
      <c r="F97">
        <f>IF(Intro!$N$15="","",Intro!$N$15)</f>
      </c>
      <c r="G97">
        <f>IF(Intro!$N$5="","","Operational")</f>
      </c>
      <c r="I97">
        <f>IF(Operational!$E$13="","",Operational!$E$13)</f>
      </c>
      <c r="J97">
        <f>IF(Operational!$F$13="","",Operational!$F$13)</f>
      </c>
      <c r="K97">
        <f>IF(Operational!$G$13="","",Operational!$G$13)</f>
      </c>
      <c r="L97">
        <f>IF(Operational!$H$13="","",Operational!$H$13)</f>
      </c>
      <c r="M97">
        <f>IF(Operational!$I$13="","",Operational!$I$13)</f>
      </c>
      <c r="N97">
        <f>IF(Operational!$J$13="","",Operational!$J$13)</f>
      </c>
    </row>
    <row r="98" spans="1:14" ht="15">
      <c r="A98">
        <f>IF(Intro!$N$10="","",VLOOKUP(Intro!$N$10,Lists!$A$1:$B$19,2,FALSE))</f>
      </c>
      <c r="B98">
        <f>IF(Intro!$N$11="","",Intro!$N$11)</f>
      </c>
      <c r="C98">
        <f>IF(Intro!$N$12="","",Intro!$N$12)</f>
      </c>
      <c r="D98">
        <f>IF(Intro!$N$13="","",Intro!$N$13)</f>
      </c>
      <c r="E98">
        <f>IF(Intro!$N$14="","",Intro!$N$14)</f>
      </c>
      <c r="F98">
        <f>IF(Intro!$N$15="","",Intro!$N$15)</f>
      </c>
      <c r="G98">
        <f>IF(Intro!$N$5="","","Operational")</f>
      </c>
      <c r="I98">
        <f>IF(Operational!$E$14="","",Operational!$E$14)</f>
      </c>
      <c r="J98">
        <f>IF(Operational!$F$14="","",Operational!$F$14)</f>
      </c>
      <c r="K98">
        <f>IF(Operational!$G$14="","",Operational!$G$14)</f>
      </c>
      <c r="L98">
        <f>IF(Operational!$H$14="","",Operational!$H$14)</f>
      </c>
      <c r="M98">
        <f>IF(Operational!$I$14="","",Operational!$I$14)</f>
      </c>
      <c r="N98">
        <f>IF(Operational!$J$14="","",Operational!$J$14)</f>
      </c>
    </row>
    <row r="99" spans="1:14" ht="15">
      <c r="A99">
        <f>IF(Intro!$N$10="","",VLOOKUP(Intro!$N$10,Lists!$A$1:$B$19,2,FALSE))</f>
      </c>
      <c r="B99">
        <f>IF(Intro!$N$11="","",Intro!$N$11)</f>
      </c>
      <c r="C99">
        <f>IF(Intro!$N$12="","",Intro!$N$12)</f>
      </c>
      <c r="D99">
        <f>IF(Intro!$N$13="","",Intro!$N$13)</f>
      </c>
      <c r="E99">
        <f>IF(Intro!$N$14="","",Intro!$N$14)</f>
      </c>
      <c r="F99">
        <f>IF(Intro!$N$15="","",Intro!$N$15)</f>
      </c>
      <c r="G99">
        <f>IF(Intro!$N$5="","","Operational")</f>
      </c>
      <c r="I99">
        <f>IF(Operational!$E$15="","",Operational!$E$15)</f>
      </c>
      <c r="J99">
        <f>IF(Operational!$F$15="","",Operational!$F$15)</f>
      </c>
      <c r="K99">
        <f>IF(Operational!$G$15="","",Operational!$G$15)</f>
      </c>
      <c r="L99">
        <f>IF(Operational!$H$15="","",Operational!$H$15)</f>
      </c>
      <c r="M99">
        <f>IF(Operational!$I$15="","",Operational!$I$15)</f>
      </c>
      <c r="N99">
        <f>IF(Operational!$J$15="","",Operational!$J$15)</f>
      </c>
    </row>
    <row r="100" spans="1:14" ht="15">
      <c r="A100">
        <f>IF(Intro!$N$10="","",VLOOKUP(Intro!$N$10,Lists!$A$1:$B$19,2,FALSE))</f>
      </c>
      <c r="B100">
        <f>IF(Intro!$N$11="","",Intro!$N$11)</f>
      </c>
      <c r="C100">
        <f>IF(Intro!$N$12="","",Intro!$N$12)</f>
      </c>
      <c r="D100">
        <f>IF(Intro!$N$13="","",Intro!$N$13)</f>
      </c>
      <c r="E100">
        <f>IF(Intro!$N$14="","",Intro!$N$14)</f>
      </c>
      <c r="F100">
        <f>IF(Intro!$N$15="","",Intro!$N$15)</f>
      </c>
      <c r="G100">
        <f>IF(Intro!$N$5="","","Operational")</f>
      </c>
      <c r="I100">
        <f>IF(Operational!$E$16="","",Operational!$E$16)</f>
      </c>
      <c r="J100">
        <f>IF(Operational!$F$16="","",Operational!$F$16)</f>
      </c>
      <c r="K100">
        <f>IF(Operational!$G$16="","",Operational!$G$16)</f>
      </c>
      <c r="L100">
        <f>IF(Operational!$H$16="","",Operational!$H$16)</f>
      </c>
      <c r="M100">
        <f>IF(Operational!$I$16="","",Operational!$I$16)</f>
      </c>
      <c r="N100">
        <f>IF(Operational!$J$16="","",Operational!$J$16)</f>
      </c>
    </row>
    <row r="101" spans="1:14" ht="15">
      <c r="A101">
        <f>IF(Intro!$N$10="","",VLOOKUP(Intro!$N$10,Lists!$A$1:$B$19,2,FALSE))</f>
      </c>
      <c r="B101">
        <f>IF(Intro!$N$11="","",Intro!$N$11)</f>
      </c>
      <c r="C101">
        <f>IF(Intro!$N$12="","",Intro!$N$12)</f>
      </c>
      <c r="D101">
        <f>IF(Intro!$N$13="","",Intro!$N$13)</f>
      </c>
      <c r="E101">
        <f>IF(Intro!$N$14="","",Intro!$N$14)</f>
      </c>
      <c r="F101">
        <f>IF(Intro!$N$15="","",Intro!$N$15)</f>
      </c>
      <c r="G101">
        <f>IF(Intro!$N$5="","","Operational")</f>
      </c>
      <c r="I101">
        <f>IF(Operational!$E$17="","",Operational!$E$17)</f>
      </c>
      <c r="J101">
        <f>IF(Operational!$F$17="","",Operational!$F$17)</f>
      </c>
      <c r="K101">
        <f>IF(Operational!$G$17="","",Operational!$G$17)</f>
      </c>
      <c r="L101">
        <f>IF(Operational!$H$17="","",Operational!$H$17)</f>
      </c>
      <c r="M101">
        <f>IF(Operational!$I$17="","",Operational!$I$17)</f>
      </c>
      <c r="N101">
        <f>IF(Operational!$J$17="","",Operational!$J$17)</f>
      </c>
    </row>
    <row r="102" spans="1:8" ht="15">
      <c r="A102">
        <f>IF(Intro!$N$10="","",VLOOKUP(Intro!$N$10,Lists!$A$1:$B$19,2,FALSE))</f>
      </c>
      <c r="B102">
        <f>IF(Intro!$N$11="","",Intro!$N$11)</f>
      </c>
      <c r="C102">
        <f>IF(Intro!$N$12="","",Intro!$N$12)</f>
      </c>
      <c r="D102">
        <f>IF(Intro!$N$13="","",Intro!$N$13)</f>
      </c>
      <c r="E102">
        <f>IF(Intro!$N$14="","",Intro!$N$14)</f>
      </c>
      <c r="F102">
        <f>IF(Intro!$N$15="","",Intro!$N$15)</f>
      </c>
      <c r="G102">
        <f>IF(Intro!$N$5="","","Reporting")</f>
      </c>
      <c r="H102">
        <f>IF(Reporting!$B$16="1. (use this space to list your Reporting objectives.)","",Reporting!$B$16)</f>
      </c>
    </row>
    <row r="103" spans="1:8" ht="15">
      <c r="A103">
        <f>IF(Intro!$N$10="","",VLOOKUP(Intro!$N$10,Lists!$A$1:$B$19,2,FALSE))</f>
      </c>
      <c r="B103">
        <f>IF(Intro!$N$11="","",Intro!$N$11)</f>
      </c>
      <c r="C103">
        <f>IF(Intro!$N$12="","",Intro!$N$12)</f>
      </c>
      <c r="D103">
        <f>IF(Intro!$N$13="","",Intro!$N$13)</f>
      </c>
      <c r="E103">
        <f>IF(Intro!$N$14="","",Intro!$N$14)</f>
      </c>
      <c r="F103">
        <f>IF(Intro!$N$15="","",Intro!$N$15)</f>
      </c>
      <c r="G103">
        <f>IF(Intro!$N$5="","","Reporting")</f>
      </c>
      <c r="H103">
        <f>IF(Reporting!$B$17="2.","",Reporting!$B$17)</f>
      </c>
    </row>
    <row r="104" spans="1:8" ht="15">
      <c r="A104">
        <f>IF(Intro!$N$10="","",VLOOKUP(Intro!$N$10,Lists!$A$1:$B$19,2,FALSE))</f>
      </c>
      <c r="B104">
        <f>IF(Intro!$N$11="","",Intro!$N$11)</f>
      </c>
      <c r="C104">
        <f>IF(Intro!$N$12="","",Intro!$N$12)</f>
      </c>
      <c r="D104">
        <f>IF(Intro!$N$13="","",Intro!$N$13)</f>
      </c>
      <c r="E104">
        <f>IF(Intro!$N$14="","",Intro!$N$14)</f>
      </c>
      <c r="F104">
        <f>IF(Intro!$N$15="","",Intro!$N$15)</f>
      </c>
      <c r="G104">
        <f>IF(Intro!$N$5="","","Reporting")</f>
      </c>
      <c r="H104">
        <f>IF(Reporting!$B$18="3.","",Reporting!$B$18)</f>
      </c>
    </row>
    <row r="105" spans="1:8" s="33" customFormat="1" ht="15">
      <c r="A105">
        <f>IF(Intro!$N$10="","",VLOOKUP(Intro!$N$10,Lists!$A$1:$B$19,2,FALSE))</f>
      </c>
      <c r="B105">
        <f>IF(Intro!$N$11="","",Intro!$N$11)</f>
      </c>
      <c r="C105">
        <f>IF(Intro!$N$12="","",Intro!$N$12)</f>
      </c>
      <c r="D105">
        <f>IF(Intro!$N$13="","",Intro!$N$13)</f>
      </c>
      <c r="E105">
        <f>IF(Intro!$N$14="","",Intro!$N$14)</f>
      </c>
      <c r="F105">
        <f>IF(Intro!$N$15="","",Intro!$N$15)</f>
      </c>
      <c r="G105">
        <f>IF(Intro!$N$5="","","Reporting")</f>
      </c>
      <c r="H105">
        <f>IF(Reporting!$B$19="4.","",Reporting!$B$19)</f>
      </c>
    </row>
    <row r="106" spans="1:8" s="33" customFormat="1" ht="15">
      <c r="A106">
        <f>IF(Intro!$N$10="","",VLOOKUP(Intro!$N$10,Lists!$A$1:$B$19,2,FALSE))</f>
      </c>
      <c r="B106">
        <f>IF(Intro!$N$11="","",Intro!$N$11)</f>
      </c>
      <c r="C106">
        <f>IF(Intro!$N$12="","",Intro!$N$12)</f>
      </c>
      <c r="D106">
        <f>IF(Intro!$N$13="","",Intro!$N$13)</f>
      </c>
      <c r="E106">
        <f>IF(Intro!$N$14="","",Intro!$N$14)</f>
      </c>
      <c r="F106">
        <f>IF(Intro!$N$15="","",Intro!$N$15)</f>
      </c>
      <c r="G106">
        <f>IF(Intro!$N$5="","","Reporting")</f>
      </c>
      <c r="H106">
        <f>IF(Reporting!$B$20="5.","",Reporting!$B$20)</f>
      </c>
    </row>
    <row r="107" spans="1:14" s="33" customFormat="1" ht="15">
      <c r="A107">
        <f>IF(Intro!$N$10="","",VLOOKUP(Intro!$N$10,Lists!$A$1:$B$19,2,FALSE))</f>
      </c>
      <c r="B107">
        <f>IF(Intro!$N$11="","",Intro!$N$11)</f>
      </c>
      <c r="C107">
        <f>IF(Intro!$N$12="","",Intro!$N$12)</f>
      </c>
      <c r="D107">
        <f>IF(Intro!$N$13="","",Intro!$N$13)</f>
      </c>
      <c r="E107">
        <f>IF(Intro!$N$14="","",Intro!$N$14)</f>
      </c>
      <c r="F107">
        <f>IF(Intro!$N$15="","",Intro!$N$15)</f>
      </c>
      <c r="G107">
        <f>IF(Intro!$N$5="","","Reporting")</f>
      </c>
      <c r="I107" t="str">
        <f>IF(Reporting!$E$3="","",Reporting!$E$3)</f>
        <v>(Use this space to identify those risks that could impair accomplishing identified objectives)</v>
      </c>
      <c r="J107">
        <f>IF(Reporting!$F$3="","",Reporting!$F$3)</f>
      </c>
      <c r="K107">
        <f>IF(Reporting!$G$3="","",Reporting!$G$3)</f>
      </c>
      <c r="L107" t="str">
        <f>IF(Reporting!$H$3="","",Reporting!$H$3)</f>
        <v>(Use this space to describe what would happen if the identified risk actually occurred.)</v>
      </c>
      <c r="M107" t="str">
        <f>IF(Reporting!$I$3="","",Reporting!$I$3)</f>
        <v>(Use this space to identify who is responsible for monitoring this activity.)</v>
      </c>
      <c r="N107" t="str">
        <f>IF(Reporting!$J$3="","",Reporting!$J$3)</f>
        <v>(Use this space to describe control activities prescribed by management.)</v>
      </c>
    </row>
    <row r="108" spans="1:14" s="33" customFormat="1" ht="15">
      <c r="A108">
        <f>IF(Intro!$N$10="","",VLOOKUP(Intro!$N$10,Lists!$A$1:$B$19,2,FALSE))</f>
      </c>
      <c r="B108">
        <f>IF(Intro!$N$11="","",Intro!$N$11)</f>
      </c>
      <c r="C108">
        <f>IF(Intro!$N$12="","",Intro!$N$12)</f>
      </c>
      <c r="D108">
        <f>IF(Intro!$N$13="","",Intro!$N$13)</f>
      </c>
      <c r="E108">
        <f>IF(Intro!$N$14="","",Intro!$N$14)</f>
      </c>
      <c r="F108">
        <f>IF(Intro!$N$15="","",Intro!$N$15)</f>
      </c>
      <c r="G108">
        <f>IF(Intro!$N$5="","","Reporting")</f>
      </c>
      <c r="I108">
        <f>IF(Reporting!$E$4="","",Reporting!$E$4)</f>
      </c>
      <c r="J108">
        <f>IF(Reporting!$F$4="","",Reporting!$F$4)</f>
      </c>
      <c r="K108">
        <f>IF(Reporting!$G$4="","",Reporting!$G$4)</f>
      </c>
      <c r="L108">
        <f>IF(Reporting!$H$4="","",Reporting!$H$4)</f>
      </c>
      <c r="M108">
        <f>IF(Reporting!$I$4="","",Reporting!$I$4)</f>
      </c>
      <c r="N108">
        <f>IF(Reporting!$J$4="","",Reporting!$J$4)</f>
      </c>
    </row>
    <row r="109" spans="1:14" s="33" customFormat="1" ht="15">
      <c r="A109">
        <f>IF(Intro!$N$10="","",VLOOKUP(Intro!$N$10,Lists!$A$1:$B$19,2,FALSE))</f>
      </c>
      <c r="B109">
        <f>IF(Intro!$N$11="","",Intro!$N$11)</f>
      </c>
      <c r="C109">
        <f>IF(Intro!$N$12="","",Intro!$N$12)</f>
      </c>
      <c r="D109">
        <f>IF(Intro!$N$13="","",Intro!$N$13)</f>
      </c>
      <c r="E109">
        <f>IF(Intro!$N$14="","",Intro!$N$14)</f>
      </c>
      <c r="F109">
        <f>IF(Intro!$N$15="","",Intro!$N$15)</f>
      </c>
      <c r="G109">
        <f>IF(Intro!$N$5="","","Reporting")</f>
      </c>
      <c r="I109">
        <f>IF(Reporting!$E$5="","",Reporting!$E$5)</f>
      </c>
      <c r="J109">
        <f>IF(Reporting!$F$5="","",Reporting!$F$5)</f>
      </c>
      <c r="K109">
        <f>IF(Reporting!$G$5="","",Reporting!$G$5)</f>
      </c>
      <c r="L109">
        <f>IF(Reporting!$H$5="","",Reporting!$H$5)</f>
      </c>
      <c r="M109">
        <f>IF(Reporting!$I$5="","",Reporting!$I$5)</f>
      </c>
      <c r="N109">
        <f>IF(Reporting!$J$5="","",Reporting!$J$5)</f>
      </c>
    </row>
    <row r="110" spans="1:14" s="33" customFormat="1" ht="15">
      <c r="A110">
        <f>IF(Intro!$N$10="","",VLOOKUP(Intro!$N$10,Lists!$A$1:$B$19,2,FALSE))</f>
      </c>
      <c r="B110">
        <f>IF(Intro!$N$11="","",Intro!$N$11)</f>
      </c>
      <c r="C110">
        <f>IF(Intro!$N$12="","",Intro!$N$12)</f>
      </c>
      <c r="D110">
        <f>IF(Intro!$N$13="","",Intro!$N$13)</f>
      </c>
      <c r="E110">
        <f>IF(Intro!$N$14="","",Intro!$N$14)</f>
      </c>
      <c r="F110">
        <f>IF(Intro!$N$15="","",Intro!$N$15)</f>
      </c>
      <c r="G110">
        <f>IF(Intro!$N$5="","","Reporting")</f>
      </c>
      <c r="I110">
        <f>IF(Reporting!$E$6="","",Reporting!$E$6)</f>
      </c>
      <c r="J110">
        <f>IF(Reporting!$F$6="","",Reporting!$F$6)</f>
      </c>
      <c r="K110">
        <f>IF(Reporting!$G$6="","",Reporting!$G$6)</f>
      </c>
      <c r="L110">
        <f>IF(Reporting!$H$6="","",Reporting!$H$6)</f>
      </c>
      <c r="M110">
        <f>IF(Reporting!$I$6="","",Reporting!$I$6)</f>
      </c>
      <c r="N110">
        <f>IF(Reporting!$J$6="","",Reporting!$J$6)</f>
      </c>
    </row>
    <row r="111" spans="1:14" s="33" customFormat="1" ht="15">
      <c r="A111">
        <f>IF(Intro!$N$10="","",VLOOKUP(Intro!$N$10,Lists!$A$1:$B$19,2,FALSE))</f>
      </c>
      <c r="B111">
        <f>IF(Intro!$N$11="","",Intro!$N$11)</f>
      </c>
      <c r="C111">
        <f>IF(Intro!$N$12="","",Intro!$N$12)</f>
      </c>
      <c r="D111">
        <f>IF(Intro!$N$13="","",Intro!$N$13)</f>
      </c>
      <c r="E111">
        <f>IF(Intro!$N$14="","",Intro!$N$14)</f>
      </c>
      <c r="F111">
        <f>IF(Intro!$N$15="","",Intro!$N$15)</f>
      </c>
      <c r="G111">
        <f>IF(Intro!$N$5="","","Reporting")</f>
      </c>
      <c r="I111">
        <f>IF(Reporting!$E$7="","",Reporting!$E$7)</f>
      </c>
      <c r="J111">
        <f>IF(Reporting!$F$7="","",Reporting!$F$7)</f>
      </c>
      <c r="K111">
        <f>IF(Reporting!$G$7="","",Reporting!$G$7)</f>
      </c>
      <c r="L111">
        <f>IF(Reporting!$H$7="","",Reporting!$H$7)</f>
      </c>
      <c r="M111">
        <f>IF(Reporting!$I$7="","",Reporting!$I$7)</f>
      </c>
      <c r="N111">
        <f>IF(Reporting!$J$7="","",Reporting!$J$7)</f>
      </c>
    </row>
    <row r="112" spans="1:14" s="33" customFormat="1" ht="15">
      <c r="A112">
        <f>IF(Intro!$N$10="","",VLOOKUP(Intro!$N$10,Lists!$A$1:$B$19,2,FALSE))</f>
      </c>
      <c r="B112">
        <f>IF(Intro!$N$11="","",Intro!$N$11)</f>
      </c>
      <c r="C112">
        <f>IF(Intro!$N$12="","",Intro!$N$12)</f>
      </c>
      <c r="D112">
        <f>IF(Intro!$N$13="","",Intro!$N$13)</f>
      </c>
      <c r="E112">
        <f>IF(Intro!$N$14="","",Intro!$N$14)</f>
      </c>
      <c r="F112">
        <f>IF(Intro!$N$15="","",Intro!$N$15)</f>
      </c>
      <c r="G112">
        <f>IF(Intro!$N$5="","","Reporting")</f>
      </c>
      <c r="I112">
        <f>IF(Reporting!$E$8="","",Reporting!$E$8)</f>
      </c>
      <c r="J112">
        <f>IF(Reporting!$F$8="","",Reporting!$F$8)</f>
      </c>
      <c r="K112">
        <f>IF(Reporting!$G$8="","",Reporting!$G$8)</f>
      </c>
      <c r="L112">
        <f>IF(Reporting!$H$8="","",Reporting!$H$8)</f>
      </c>
      <c r="M112">
        <f>IF(Reporting!$I$8="","",Reporting!$I$8)</f>
      </c>
      <c r="N112">
        <f>IF(Reporting!$J$8="","",Reporting!$J$8)</f>
      </c>
    </row>
    <row r="113" spans="1:14" s="31" customFormat="1" ht="15">
      <c r="A113">
        <f>IF(Intro!$N$10="","",VLOOKUP(Intro!$N$10,Lists!$A$1:$B$19,2,FALSE))</f>
      </c>
      <c r="B113">
        <f>IF(Intro!$N$11="","",Intro!$N$11)</f>
      </c>
      <c r="C113">
        <f>IF(Intro!$N$12="","",Intro!$N$12)</f>
      </c>
      <c r="D113">
        <f>IF(Intro!$N$13="","",Intro!$N$13)</f>
      </c>
      <c r="E113">
        <f>IF(Intro!$N$14="","",Intro!$N$14)</f>
      </c>
      <c r="F113">
        <f>IF(Intro!$N$15="","",Intro!$N$15)</f>
      </c>
      <c r="G113">
        <f>IF(Intro!$N$5="","","Reporting")</f>
      </c>
      <c r="I113">
        <f>IF(Reporting!$E$9="","",Reporting!$E$9)</f>
      </c>
      <c r="J113">
        <f>IF(Reporting!$F$9="","",Reporting!$F$9)</f>
      </c>
      <c r="K113">
        <f>IF(Reporting!$G$9="","",Reporting!$G$9)</f>
      </c>
      <c r="L113">
        <f>IF(Reporting!$H$9="","",Reporting!$H$9)</f>
      </c>
      <c r="M113">
        <f>IF(Reporting!$I$9="","",Reporting!$I$9)</f>
      </c>
      <c r="N113">
        <f>IF(Reporting!$J$9="","",Reporting!$J$9)</f>
      </c>
    </row>
    <row r="114" spans="1:14" ht="15">
      <c r="A114">
        <f>IF(Intro!$N$10="","",VLOOKUP(Intro!$N$10,Lists!$A$1:$B$19,2,FALSE))</f>
      </c>
      <c r="B114">
        <f>IF(Intro!$N$11="","",Intro!$N$11)</f>
      </c>
      <c r="C114">
        <f>IF(Intro!$N$12="","",Intro!$N$12)</f>
      </c>
      <c r="D114">
        <f>IF(Intro!$N$13="","",Intro!$N$13)</f>
      </c>
      <c r="E114">
        <f>IF(Intro!$N$14="","",Intro!$N$14)</f>
      </c>
      <c r="F114">
        <f>IF(Intro!$N$15="","",Intro!$N$15)</f>
      </c>
      <c r="G114">
        <f>IF(Intro!$N$5="","","Reporting")</f>
      </c>
      <c r="I114">
        <f>IF(Reporting!$E$10="","",Reporting!$E$10)</f>
      </c>
      <c r="J114">
        <f>IF(Reporting!$F$10="","",Reporting!$F$10)</f>
      </c>
      <c r="K114">
        <f>IF(Reporting!$G$10="","",Reporting!$G$10)</f>
      </c>
      <c r="L114">
        <f>IF(Reporting!$H$10="","",Reporting!$H$10)</f>
      </c>
      <c r="M114">
        <f>IF(Reporting!$I$10="","",Reporting!$I$10)</f>
      </c>
      <c r="N114">
        <f>IF(Reporting!$J$10="","",Reporting!$J$10)</f>
      </c>
    </row>
    <row r="115" spans="1:14" ht="15">
      <c r="A115">
        <f>IF(Intro!$N$10="","",VLOOKUP(Intro!$N$10,Lists!$A$1:$B$19,2,FALSE))</f>
      </c>
      <c r="B115">
        <f>IF(Intro!$N$11="","",Intro!$N$11)</f>
      </c>
      <c r="C115">
        <f>IF(Intro!$N$12="","",Intro!$N$12)</f>
      </c>
      <c r="D115">
        <f>IF(Intro!$N$13="","",Intro!$N$13)</f>
      </c>
      <c r="E115">
        <f>IF(Intro!$N$14="","",Intro!$N$14)</f>
      </c>
      <c r="F115">
        <f>IF(Intro!$N$15="","",Intro!$N$15)</f>
      </c>
      <c r="G115">
        <f>IF(Intro!$N$5="","","Reporting")</f>
      </c>
      <c r="I115">
        <f>IF(Reporting!$E$11="","",Reporting!$E$11)</f>
      </c>
      <c r="J115">
        <f>IF(Reporting!$F$11="","",Reporting!$F$11)</f>
      </c>
      <c r="K115">
        <f>IF(Reporting!$G$11="","",Reporting!$G$11)</f>
      </c>
      <c r="L115">
        <f>IF(Reporting!$H$11="","",Reporting!$H$11)</f>
      </c>
      <c r="M115">
        <f>IF(Reporting!$I$11="","",Reporting!$I$11)</f>
      </c>
      <c r="N115">
        <f>IF(Reporting!$J$11="","",Reporting!$J$11)</f>
      </c>
    </row>
    <row r="116" spans="1:14" ht="15">
      <c r="A116">
        <f>IF(Intro!$N$10="","",VLOOKUP(Intro!$N$10,Lists!$A$1:$B$19,2,FALSE))</f>
      </c>
      <c r="B116">
        <f>IF(Intro!$N$11="","",Intro!$N$11)</f>
      </c>
      <c r="C116">
        <f>IF(Intro!$N$12="","",Intro!$N$12)</f>
      </c>
      <c r="D116">
        <f>IF(Intro!$N$13="","",Intro!$N$13)</f>
      </c>
      <c r="E116">
        <f>IF(Intro!$N$14="","",Intro!$N$14)</f>
      </c>
      <c r="F116">
        <f>IF(Intro!$N$15="","",Intro!$N$15)</f>
      </c>
      <c r="G116">
        <f>IF(Intro!$N$5="","","Reporting")</f>
      </c>
      <c r="I116">
        <f>IF(Reporting!$E$12="","",Reporting!$E$12)</f>
      </c>
      <c r="J116">
        <f>IF(Reporting!$F$12="","",Reporting!$F$12)</f>
      </c>
      <c r="K116">
        <f>IF(Reporting!$G$12="","",Reporting!$G$12)</f>
      </c>
      <c r="L116">
        <f>IF(Reporting!$H$12="","",Reporting!$H$12)</f>
      </c>
      <c r="M116">
        <f>IF(Reporting!$I$12="","",Reporting!$I$12)</f>
      </c>
      <c r="N116">
        <f>IF(Reporting!$J$12="","",Reporting!$J$12)</f>
      </c>
    </row>
    <row r="117" spans="1:14" ht="15">
      <c r="A117">
        <f>IF(Intro!$N$10="","",VLOOKUP(Intro!$N$10,Lists!$A$1:$B$19,2,FALSE))</f>
      </c>
      <c r="B117">
        <f>IF(Intro!$N$11="","",Intro!$N$11)</f>
      </c>
      <c r="C117">
        <f>IF(Intro!$N$12="","",Intro!$N$12)</f>
      </c>
      <c r="D117">
        <f>IF(Intro!$N$13="","",Intro!$N$13)</f>
      </c>
      <c r="E117">
        <f>IF(Intro!$N$14="","",Intro!$N$14)</f>
      </c>
      <c r="F117">
        <f>IF(Intro!$N$15="","",Intro!$N$15)</f>
      </c>
      <c r="G117">
        <f>IF(Intro!$N$5="","","Reporting")</f>
      </c>
      <c r="I117">
        <f>IF(Reporting!$E$13="","",Reporting!$E$13)</f>
      </c>
      <c r="J117">
        <f>IF(Reporting!$F$13="","",Reporting!$F$13)</f>
      </c>
      <c r="K117">
        <f>IF(Reporting!$G$13="","",Reporting!$G$13)</f>
      </c>
      <c r="L117">
        <f>IF(Reporting!$H$13="","",Reporting!$H$13)</f>
      </c>
      <c r="M117">
        <f>IF(Reporting!$I$13="","",Reporting!$I$13)</f>
      </c>
      <c r="N117">
        <f>IF(Reporting!$J$13="","",Reporting!$J$13)</f>
      </c>
    </row>
    <row r="118" spans="1:14" ht="15">
      <c r="A118">
        <f>IF(Intro!$N$10="","",VLOOKUP(Intro!$N$10,Lists!$A$1:$B$19,2,FALSE))</f>
      </c>
      <c r="B118">
        <f>IF(Intro!$N$11="","",Intro!$N$11)</f>
      </c>
      <c r="C118">
        <f>IF(Intro!$N$12="","",Intro!$N$12)</f>
      </c>
      <c r="D118">
        <f>IF(Intro!$N$13="","",Intro!$N$13)</f>
      </c>
      <c r="E118">
        <f>IF(Intro!$N$14="","",Intro!$N$14)</f>
      </c>
      <c r="F118">
        <f>IF(Intro!$N$15="","",Intro!$N$15)</f>
      </c>
      <c r="G118">
        <f>IF(Intro!$N$5="","","Reporting")</f>
      </c>
      <c r="I118">
        <f>IF(Reporting!$E$14="","",Reporting!$E$14)</f>
      </c>
      <c r="J118">
        <f>IF(Reporting!$F$14="","",Reporting!$F$14)</f>
      </c>
      <c r="K118">
        <f>IF(Reporting!$G$14="","",Reporting!$G$14)</f>
      </c>
      <c r="L118">
        <f>IF(Reporting!$H$14="","",Reporting!$H$14)</f>
      </c>
      <c r="M118">
        <f>IF(Reporting!$I$14="","",Reporting!$I$14)</f>
      </c>
      <c r="N118">
        <f>IF(Reporting!$J$14="","",Reporting!$J$14)</f>
      </c>
    </row>
    <row r="119" spans="1:14" ht="15">
      <c r="A119">
        <f>IF(Intro!$N$10="","",VLOOKUP(Intro!$N$10,Lists!$A$1:$B$19,2,FALSE))</f>
      </c>
      <c r="B119">
        <f>IF(Intro!$N$11="","",Intro!$N$11)</f>
      </c>
      <c r="C119">
        <f>IF(Intro!$N$12="","",Intro!$N$12)</f>
      </c>
      <c r="D119">
        <f>IF(Intro!$N$13="","",Intro!$N$13)</f>
      </c>
      <c r="E119">
        <f>IF(Intro!$N$14="","",Intro!$N$14)</f>
      </c>
      <c r="F119">
        <f>IF(Intro!$N$15="","",Intro!$N$15)</f>
      </c>
      <c r="G119">
        <f>IF(Intro!$N$5="","","Reporting")</f>
      </c>
      <c r="I119">
        <f>IF(Reporting!$E$15="","",Reporting!$E$15)</f>
      </c>
      <c r="J119">
        <f>IF(Reporting!$F$15="","",Reporting!$F$15)</f>
      </c>
      <c r="K119">
        <f>IF(Reporting!$G$15="","",Reporting!$G$15)</f>
      </c>
      <c r="L119">
        <f>IF(Reporting!$H$15="","",Reporting!$H$15)</f>
      </c>
      <c r="M119">
        <f>IF(Reporting!$I$15="","",Reporting!$I$15)</f>
      </c>
      <c r="N119">
        <f>IF(Reporting!$J$15="","",Reporting!$J$15)</f>
      </c>
    </row>
    <row r="120" spans="1:14" ht="15">
      <c r="A120">
        <f>IF(Intro!$N$10="","",VLOOKUP(Intro!$N$10,Lists!$A$1:$B$19,2,FALSE))</f>
      </c>
      <c r="B120">
        <f>IF(Intro!$N$11="","",Intro!$N$11)</f>
      </c>
      <c r="C120">
        <f>IF(Intro!$N$12="","",Intro!$N$12)</f>
      </c>
      <c r="D120">
        <f>IF(Intro!$N$13="","",Intro!$N$13)</f>
      </c>
      <c r="E120">
        <f>IF(Intro!$N$14="","",Intro!$N$14)</f>
      </c>
      <c r="F120">
        <f>IF(Intro!$N$15="","",Intro!$N$15)</f>
      </c>
      <c r="G120">
        <f>IF(Intro!$N$5="","","Reporting")</f>
      </c>
      <c r="I120">
        <f>IF(Reporting!$E$16="","",Reporting!$E$16)</f>
      </c>
      <c r="J120">
        <f>IF(Reporting!$F$16="","",Reporting!$F$16)</f>
      </c>
      <c r="K120">
        <f>IF(Reporting!$G$16="","",Reporting!$G$16)</f>
      </c>
      <c r="L120">
        <f>IF(Reporting!$H$16="","",Reporting!$H$16)</f>
      </c>
      <c r="M120">
        <f>IF(Reporting!$I$16="","",Reporting!$I$16)</f>
      </c>
      <c r="N120">
        <f>IF(Reporting!$J$16="","",Reporting!$J$16)</f>
      </c>
    </row>
    <row r="121" spans="1:14" ht="15">
      <c r="A121">
        <f>IF(Intro!$N$10="","",VLOOKUP(Intro!$N$10,Lists!$A$1:$B$19,2,FALSE))</f>
      </c>
      <c r="B121">
        <f>IF(Intro!$N$11="","",Intro!$N$11)</f>
      </c>
      <c r="C121">
        <f>IF(Intro!$N$12="","",Intro!$N$12)</f>
      </c>
      <c r="D121">
        <f>IF(Intro!$N$13="","",Intro!$N$13)</f>
      </c>
      <c r="E121">
        <f>IF(Intro!$N$14="","",Intro!$N$14)</f>
      </c>
      <c r="F121">
        <f>IF(Intro!$N$15="","",Intro!$N$15)</f>
      </c>
      <c r="G121">
        <f>IF(Intro!$N$5="","","Reporting")</f>
      </c>
      <c r="I121">
        <f>IF(Reporting!$E$17="","",Reporting!$E$17)</f>
      </c>
      <c r="J121">
        <f>IF(Reporting!$F$17="","",Reporting!$F$17)</f>
      </c>
      <c r="K121">
        <f>IF(Reporting!$G$17="","",Reporting!$G$17)</f>
      </c>
      <c r="L121">
        <f>IF(Reporting!$H$17="","",Reporting!$H$17)</f>
      </c>
      <c r="M121">
        <f>IF(Reporting!$I$17="","",Reporting!$I$17)</f>
      </c>
      <c r="N121">
        <f>IF(Reporting!$J$17="","",Reporting!$J$17)</f>
      </c>
    </row>
    <row r="122" spans="1:6" ht="15">
      <c r="A122"/>
      <c r="B122"/>
      <c r="C122"/>
      <c r="D122"/>
      <c r="E122"/>
      <c r="F122"/>
    </row>
    <row r="123" spans="1:6" ht="15">
      <c r="A123"/>
      <c r="B123"/>
      <c r="C123"/>
      <c r="D123"/>
      <c r="E123"/>
      <c r="F123"/>
    </row>
    <row r="124" spans="1:6" ht="15">
      <c r="A124"/>
      <c r="B124"/>
      <c r="C124"/>
      <c r="D124"/>
      <c r="E124"/>
      <c r="F124"/>
    </row>
    <row r="125" spans="1:6" ht="15">
      <c r="A125"/>
      <c r="B125"/>
      <c r="C125"/>
      <c r="D125"/>
      <c r="E125"/>
      <c r="F125"/>
    </row>
    <row r="126" spans="1:6" ht="15">
      <c r="A126"/>
      <c r="B126"/>
      <c r="C126"/>
      <c r="D126"/>
      <c r="E126"/>
      <c r="F126"/>
    </row>
    <row r="127" spans="1:6" ht="15">
      <c r="A127"/>
      <c r="B127"/>
      <c r="C127"/>
      <c r="D127"/>
      <c r="E127"/>
      <c r="F127"/>
    </row>
    <row r="128" spans="1:6" ht="15">
      <c r="A128"/>
      <c r="B128"/>
      <c r="C128"/>
      <c r="D128"/>
      <c r="E128"/>
      <c r="F128"/>
    </row>
    <row r="129" spans="1:6" s="33" customFormat="1" ht="15">
      <c r="A129"/>
      <c r="B129"/>
      <c r="C129"/>
      <c r="D129"/>
      <c r="E129"/>
      <c r="F129"/>
    </row>
    <row r="130" spans="1:6" s="33" customFormat="1" ht="15">
      <c r="A130"/>
      <c r="B130"/>
      <c r="C130"/>
      <c r="D130"/>
      <c r="E130"/>
      <c r="F130"/>
    </row>
    <row r="131" spans="1:6" s="33" customFormat="1" ht="15">
      <c r="A131"/>
      <c r="B131"/>
      <c r="C131"/>
      <c r="D131"/>
      <c r="E131"/>
      <c r="F131"/>
    </row>
    <row r="132" spans="1:6" s="33" customFormat="1" ht="15">
      <c r="A132"/>
      <c r="B132"/>
      <c r="C132"/>
      <c r="D132"/>
      <c r="E132"/>
      <c r="F132"/>
    </row>
    <row r="133" spans="1:6" s="33" customFormat="1" ht="15">
      <c r="A133"/>
      <c r="B133"/>
      <c r="C133"/>
      <c r="D133"/>
      <c r="E133"/>
      <c r="F133"/>
    </row>
    <row r="134" spans="1:6" s="33" customFormat="1" ht="15">
      <c r="A134"/>
      <c r="B134"/>
      <c r="C134"/>
      <c r="D134"/>
      <c r="E134"/>
      <c r="F134"/>
    </row>
    <row r="135" spans="1:6" s="33" customFormat="1" ht="15">
      <c r="A135"/>
      <c r="B135"/>
      <c r="C135"/>
      <c r="D135"/>
      <c r="E135"/>
      <c r="F135"/>
    </row>
    <row r="136" spans="1:6" s="33" customFormat="1" ht="15">
      <c r="A136"/>
      <c r="B136"/>
      <c r="C136"/>
      <c r="D136"/>
      <c r="E136"/>
      <c r="F136"/>
    </row>
    <row r="137" spans="1:6" s="33" customFormat="1" ht="15">
      <c r="A137"/>
      <c r="B137"/>
      <c r="C137"/>
      <c r="D137"/>
      <c r="E137"/>
      <c r="F137"/>
    </row>
    <row r="138" spans="1:7" s="31" customFormat="1" ht="15">
      <c r="A138"/>
      <c r="B138"/>
      <c r="C138"/>
      <c r="D138"/>
      <c r="E138"/>
      <c r="F138"/>
      <c r="G138" s="65"/>
    </row>
    <row r="139" spans="1:6" ht="15">
      <c r="A139"/>
      <c r="B139"/>
      <c r="C139"/>
      <c r="D139"/>
      <c r="E139"/>
      <c r="F139"/>
    </row>
    <row r="140" spans="1:6" ht="15">
      <c r="A140"/>
      <c r="B140"/>
      <c r="C140"/>
      <c r="D140"/>
      <c r="E140"/>
      <c r="F140"/>
    </row>
    <row r="141" spans="1:6" ht="15">
      <c r="A141"/>
      <c r="B141"/>
      <c r="C141"/>
      <c r="D141"/>
      <c r="E141"/>
      <c r="F141"/>
    </row>
    <row r="142" spans="1:6" ht="15">
      <c r="A142"/>
      <c r="B142"/>
      <c r="C142"/>
      <c r="D142"/>
      <c r="E142"/>
      <c r="F142"/>
    </row>
    <row r="143" spans="1:6" ht="15">
      <c r="A143"/>
      <c r="B143"/>
      <c r="C143"/>
      <c r="D143"/>
      <c r="E143"/>
      <c r="F143"/>
    </row>
    <row r="144" spans="1:6" ht="15">
      <c r="A144"/>
      <c r="B144"/>
      <c r="C144"/>
      <c r="D144"/>
      <c r="E144"/>
      <c r="F144"/>
    </row>
    <row r="145" spans="1:6" ht="15">
      <c r="A145"/>
      <c r="B145"/>
      <c r="C145"/>
      <c r="D145"/>
      <c r="E145"/>
      <c r="F145"/>
    </row>
    <row r="146" spans="1:6" ht="15">
      <c r="A146"/>
      <c r="B146"/>
      <c r="C146"/>
      <c r="D146"/>
      <c r="E146"/>
      <c r="F146"/>
    </row>
    <row r="147" spans="1:6" ht="15">
      <c r="A147"/>
      <c r="B147"/>
      <c r="C147"/>
      <c r="D147"/>
      <c r="E147"/>
      <c r="F147"/>
    </row>
    <row r="148" spans="1:6" ht="15">
      <c r="A148"/>
      <c r="B148"/>
      <c r="C148"/>
      <c r="D148"/>
      <c r="E148"/>
      <c r="F148"/>
    </row>
    <row r="149" spans="1:6" ht="15">
      <c r="A149"/>
      <c r="B149"/>
      <c r="C149"/>
      <c r="D149"/>
      <c r="E149"/>
      <c r="F149"/>
    </row>
    <row r="150" spans="1:6" ht="15">
      <c r="A150"/>
      <c r="B150"/>
      <c r="C150"/>
      <c r="D150"/>
      <c r="E150"/>
      <c r="F150"/>
    </row>
    <row r="151" spans="1:6" ht="15">
      <c r="A151"/>
      <c r="B151"/>
      <c r="C151"/>
      <c r="D151"/>
      <c r="E151"/>
      <c r="F151"/>
    </row>
    <row r="152" spans="1:6" ht="15">
      <c r="A152"/>
      <c r="B152"/>
      <c r="C152"/>
      <c r="D152"/>
      <c r="E152"/>
      <c r="F152"/>
    </row>
    <row r="153" spans="1:6" ht="15">
      <c r="A153"/>
      <c r="B153"/>
      <c r="C153"/>
      <c r="D153"/>
      <c r="E153"/>
      <c r="F153"/>
    </row>
    <row r="154" spans="1:6" s="33" customFormat="1" ht="15">
      <c r="A154"/>
      <c r="B154"/>
      <c r="C154"/>
      <c r="D154"/>
      <c r="E154"/>
      <c r="F154"/>
    </row>
    <row r="155" spans="1:6" ht="15">
      <c r="A155"/>
      <c r="B155"/>
      <c r="C155"/>
      <c r="D155"/>
      <c r="E155"/>
      <c r="F155"/>
    </row>
    <row r="156" spans="1:6" ht="15">
      <c r="A156"/>
      <c r="B156"/>
      <c r="C156"/>
      <c r="D156"/>
      <c r="E156"/>
      <c r="F156"/>
    </row>
    <row r="157" spans="1:6" ht="15">
      <c r="A157"/>
      <c r="B157"/>
      <c r="C157"/>
      <c r="D157"/>
      <c r="E157"/>
      <c r="F157"/>
    </row>
    <row r="158" spans="1:6" ht="15">
      <c r="A158"/>
      <c r="B158"/>
      <c r="C158"/>
      <c r="D158"/>
      <c r="E158"/>
      <c r="F158"/>
    </row>
    <row r="159" spans="1:6" ht="15">
      <c r="A159"/>
      <c r="B159"/>
      <c r="C159"/>
      <c r="D159"/>
      <c r="E159"/>
      <c r="F159"/>
    </row>
    <row r="160" spans="1:6" ht="15">
      <c r="A160"/>
      <c r="B160"/>
      <c r="C160"/>
      <c r="D160"/>
      <c r="E160"/>
      <c r="F160"/>
    </row>
    <row r="161" spans="1:6" ht="15">
      <c r="A161"/>
      <c r="B161"/>
      <c r="C161"/>
      <c r="D161"/>
      <c r="E161"/>
      <c r="F161"/>
    </row>
    <row r="162" spans="1:6" ht="15">
      <c r="A162"/>
      <c r="B162"/>
      <c r="C162"/>
      <c r="D162"/>
      <c r="E162"/>
      <c r="F162"/>
    </row>
    <row r="163" spans="1:6" ht="15">
      <c r="A163"/>
      <c r="B163"/>
      <c r="C163"/>
      <c r="D163"/>
      <c r="E163"/>
      <c r="F163"/>
    </row>
    <row r="164" spans="1:6" ht="15">
      <c r="A164"/>
      <c r="B164"/>
      <c r="C164"/>
      <c r="D164"/>
      <c r="E164"/>
      <c r="F164"/>
    </row>
    <row r="165" spans="1:6" ht="15">
      <c r="A165"/>
      <c r="B165"/>
      <c r="C165"/>
      <c r="D165"/>
      <c r="E165"/>
      <c r="F165"/>
    </row>
    <row r="166" spans="1:6" ht="15">
      <c r="A166"/>
      <c r="B166"/>
      <c r="C166"/>
      <c r="D166"/>
      <c r="E166"/>
      <c r="F166"/>
    </row>
    <row r="167" spans="1:6" ht="15">
      <c r="A167"/>
      <c r="B167"/>
      <c r="C167"/>
      <c r="D167"/>
      <c r="E167"/>
      <c r="F167"/>
    </row>
    <row r="168" spans="1:6" ht="15">
      <c r="A168"/>
      <c r="B168"/>
      <c r="C168"/>
      <c r="D168"/>
      <c r="E168"/>
      <c r="F168"/>
    </row>
    <row r="169" spans="1:6" ht="15">
      <c r="A169"/>
      <c r="B169"/>
      <c r="C169"/>
      <c r="D169"/>
      <c r="E169"/>
      <c r="F169"/>
    </row>
    <row r="170" spans="1:6" ht="15">
      <c r="A170"/>
      <c r="B170"/>
      <c r="C170"/>
      <c r="D170"/>
      <c r="E170"/>
      <c r="F170"/>
    </row>
    <row r="171" spans="1:6" ht="15">
      <c r="A171"/>
      <c r="B171"/>
      <c r="C171"/>
      <c r="D171"/>
      <c r="E171"/>
      <c r="F171"/>
    </row>
    <row r="172" spans="1:6" ht="15">
      <c r="A172"/>
      <c r="B172"/>
      <c r="C172"/>
      <c r="D172"/>
      <c r="E172"/>
      <c r="F172"/>
    </row>
    <row r="173" spans="1:6" ht="15">
      <c r="A173"/>
      <c r="B173"/>
      <c r="C173"/>
      <c r="D173"/>
      <c r="E173"/>
      <c r="F173"/>
    </row>
    <row r="174" spans="1:6" ht="15">
      <c r="A174"/>
      <c r="B174"/>
      <c r="C174"/>
      <c r="D174"/>
      <c r="E174"/>
      <c r="F174"/>
    </row>
    <row r="175" spans="1:6" ht="15">
      <c r="A175"/>
      <c r="B175"/>
      <c r="C175"/>
      <c r="D175"/>
      <c r="E175"/>
      <c r="F175"/>
    </row>
    <row r="176" spans="1:6" ht="15">
      <c r="A176"/>
      <c r="B176"/>
      <c r="C176"/>
      <c r="D176"/>
      <c r="E176"/>
      <c r="F176"/>
    </row>
    <row r="177" spans="1:6" ht="15">
      <c r="A177"/>
      <c r="B177"/>
      <c r="C177"/>
      <c r="D177"/>
      <c r="E177"/>
      <c r="F177"/>
    </row>
    <row r="178" spans="1:6" ht="15">
      <c r="A178"/>
      <c r="B178"/>
      <c r="C178"/>
      <c r="D178"/>
      <c r="E178"/>
      <c r="F178"/>
    </row>
    <row r="179" spans="1:6" ht="15">
      <c r="A179"/>
      <c r="B179"/>
      <c r="C179"/>
      <c r="D179"/>
      <c r="E179"/>
      <c r="F179"/>
    </row>
    <row r="180" spans="1:6" ht="15">
      <c r="A180"/>
      <c r="B180"/>
      <c r="C180"/>
      <c r="D180"/>
      <c r="E180"/>
      <c r="F180"/>
    </row>
    <row r="181" spans="1:6" ht="15">
      <c r="A181"/>
      <c r="B181"/>
      <c r="C181"/>
      <c r="D181"/>
      <c r="E181"/>
      <c r="F181"/>
    </row>
    <row r="182" spans="1:6" ht="15">
      <c r="A182"/>
      <c r="B182"/>
      <c r="C182"/>
      <c r="D182"/>
      <c r="E182"/>
      <c r="F182"/>
    </row>
    <row r="183" spans="1:6" ht="15">
      <c r="A183"/>
      <c r="B183"/>
      <c r="C183"/>
      <c r="D183"/>
      <c r="E183"/>
      <c r="F183"/>
    </row>
    <row r="184" spans="1:6" ht="15">
      <c r="A184"/>
      <c r="B184"/>
      <c r="C184"/>
      <c r="D184"/>
      <c r="E184"/>
      <c r="F184"/>
    </row>
    <row r="185" spans="1:6" ht="15">
      <c r="A185"/>
      <c r="B185"/>
      <c r="C185"/>
      <c r="D185"/>
      <c r="E185"/>
      <c r="F185"/>
    </row>
    <row r="186" spans="1:6" ht="15">
      <c r="A186"/>
      <c r="B186"/>
      <c r="C186"/>
      <c r="D186"/>
      <c r="E186"/>
      <c r="F186"/>
    </row>
    <row r="187" spans="1:6" ht="15">
      <c r="A187"/>
      <c r="B187"/>
      <c r="C187"/>
      <c r="D187"/>
      <c r="E187"/>
      <c r="F187"/>
    </row>
    <row r="188" spans="1:6" ht="15">
      <c r="A188"/>
      <c r="B188"/>
      <c r="C188"/>
      <c r="D188"/>
      <c r="E188"/>
      <c r="F188"/>
    </row>
    <row r="189" spans="1:6" ht="15">
      <c r="A189"/>
      <c r="B189"/>
      <c r="C189"/>
      <c r="D189"/>
      <c r="E189"/>
      <c r="F189"/>
    </row>
    <row r="190" spans="1:6" ht="15">
      <c r="A190"/>
      <c r="B190"/>
      <c r="C190"/>
      <c r="D190"/>
      <c r="E190"/>
      <c r="F190"/>
    </row>
    <row r="191" spans="1:6" ht="15">
      <c r="A191"/>
      <c r="B191"/>
      <c r="C191"/>
      <c r="D191"/>
      <c r="E191"/>
      <c r="F191"/>
    </row>
    <row r="192" spans="1:6" ht="15">
      <c r="A192"/>
      <c r="B192"/>
      <c r="C192"/>
      <c r="D192"/>
      <c r="E192"/>
      <c r="F192"/>
    </row>
    <row r="193" spans="1:6" ht="15">
      <c r="A193"/>
      <c r="B193"/>
      <c r="C193"/>
      <c r="D193"/>
      <c r="E193"/>
      <c r="F193"/>
    </row>
    <row r="194" spans="1:6" ht="15">
      <c r="A194"/>
      <c r="B194"/>
      <c r="C194"/>
      <c r="D194"/>
      <c r="E194"/>
      <c r="F194"/>
    </row>
    <row r="195" spans="1:6" ht="15">
      <c r="A195"/>
      <c r="B195"/>
      <c r="C195"/>
      <c r="D195"/>
      <c r="E195"/>
      <c r="F195"/>
    </row>
    <row r="196" spans="1:6" ht="15">
      <c r="A196"/>
      <c r="B196"/>
      <c r="C196"/>
      <c r="D196"/>
      <c r="E196"/>
      <c r="F196"/>
    </row>
    <row r="197" spans="1:6" ht="15">
      <c r="A197"/>
      <c r="B197"/>
      <c r="C197"/>
      <c r="D197"/>
      <c r="E197"/>
      <c r="F197"/>
    </row>
    <row r="198" spans="1:6" ht="15">
      <c r="A198"/>
      <c r="B198"/>
      <c r="C198"/>
      <c r="D198"/>
      <c r="E198"/>
      <c r="F198"/>
    </row>
    <row r="199" spans="1:6" ht="15">
      <c r="A199"/>
      <c r="B199"/>
      <c r="C199"/>
      <c r="D199"/>
      <c r="E199"/>
      <c r="F199"/>
    </row>
    <row r="200" spans="1:6" ht="15">
      <c r="A200"/>
      <c r="B200"/>
      <c r="C200"/>
      <c r="D200"/>
      <c r="E200"/>
      <c r="F200"/>
    </row>
    <row r="201" spans="1:6" ht="15">
      <c r="A201"/>
      <c r="B201"/>
      <c r="C201"/>
      <c r="D201"/>
      <c r="E201"/>
      <c r="F201"/>
    </row>
    <row r="202" spans="1:6" ht="15">
      <c r="A202"/>
      <c r="B202"/>
      <c r="C202"/>
      <c r="D202"/>
      <c r="E202"/>
      <c r="F202"/>
    </row>
    <row r="203" spans="1:6" ht="15">
      <c r="A203"/>
      <c r="B203"/>
      <c r="C203"/>
      <c r="D203"/>
      <c r="E203"/>
      <c r="F203"/>
    </row>
    <row r="204" spans="1:6" ht="15">
      <c r="A204"/>
      <c r="B204"/>
      <c r="C204"/>
      <c r="D204"/>
      <c r="E204"/>
      <c r="F204"/>
    </row>
    <row r="205" spans="1:6" ht="15">
      <c r="A205"/>
      <c r="B205"/>
      <c r="C205"/>
      <c r="D205"/>
      <c r="E205"/>
      <c r="F205"/>
    </row>
    <row r="206" spans="1:6" ht="15">
      <c r="A206"/>
      <c r="B206"/>
      <c r="C206"/>
      <c r="D206"/>
      <c r="E206"/>
      <c r="F206"/>
    </row>
    <row r="207" spans="1:6" ht="15">
      <c r="A207"/>
      <c r="B207"/>
      <c r="C207"/>
      <c r="D207"/>
      <c r="E207"/>
      <c r="F207"/>
    </row>
    <row r="208" spans="1:6" ht="15">
      <c r="A208"/>
      <c r="B208"/>
      <c r="C208"/>
      <c r="D208"/>
      <c r="E208"/>
      <c r="F208"/>
    </row>
    <row r="209" spans="1:6" ht="15">
      <c r="A209"/>
      <c r="B209"/>
      <c r="C209"/>
      <c r="D209"/>
      <c r="E209"/>
      <c r="F209"/>
    </row>
    <row r="210" spans="1:6" ht="15">
      <c r="A210"/>
      <c r="B210"/>
      <c r="C210"/>
      <c r="D210"/>
      <c r="E210"/>
      <c r="F210"/>
    </row>
    <row r="211" spans="1:6" ht="15">
      <c r="A211"/>
      <c r="B211"/>
      <c r="C211"/>
      <c r="D211"/>
      <c r="E211"/>
      <c r="F211"/>
    </row>
    <row r="212" spans="1:6" ht="15">
      <c r="A212"/>
      <c r="B212"/>
      <c r="C212"/>
      <c r="D212"/>
      <c r="E212"/>
      <c r="F212"/>
    </row>
    <row r="213" spans="1:6" ht="15">
      <c r="A213"/>
      <c r="B213"/>
      <c r="C213"/>
      <c r="D213"/>
      <c r="E213"/>
      <c r="F213"/>
    </row>
    <row r="214" spans="1:6" ht="15">
      <c r="A214"/>
      <c r="B214"/>
      <c r="C214"/>
      <c r="D214"/>
      <c r="E214"/>
      <c r="F214"/>
    </row>
    <row r="215" spans="1:6" ht="15">
      <c r="A215"/>
      <c r="B215"/>
      <c r="C215"/>
      <c r="D215"/>
      <c r="E215"/>
      <c r="F215"/>
    </row>
    <row r="216" spans="1:6" ht="15">
      <c r="A216"/>
      <c r="B216"/>
      <c r="C216"/>
      <c r="D216"/>
      <c r="E216"/>
      <c r="F216"/>
    </row>
    <row r="217" spans="1:6" ht="15">
      <c r="A217"/>
      <c r="B217"/>
      <c r="C217"/>
      <c r="D217"/>
      <c r="E217"/>
      <c r="F217"/>
    </row>
    <row r="218" spans="1:6" ht="15">
      <c r="A218"/>
      <c r="B218"/>
      <c r="C218"/>
      <c r="D218"/>
      <c r="E218"/>
      <c r="F218"/>
    </row>
    <row r="219" spans="1:6" ht="15">
      <c r="A219"/>
      <c r="B219"/>
      <c r="C219"/>
      <c r="D219"/>
      <c r="E219"/>
      <c r="F219"/>
    </row>
    <row r="220" spans="1:6" ht="15">
      <c r="A220"/>
      <c r="B220"/>
      <c r="C220"/>
      <c r="D220"/>
      <c r="E220"/>
      <c r="F220"/>
    </row>
    <row r="221" spans="1:6" ht="15">
      <c r="A221"/>
      <c r="B221"/>
      <c r="C221"/>
      <c r="D221"/>
      <c r="E221"/>
      <c r="F221"/>
    </row>
    <row r="222" spans="1:6" ht="15">
      <c r="A222"/>
      <c r="B222"/>
      <c r="C222"/>
      <c r="D222"/>
      <c r="E222"/>
      <c r="F222"/>
    </row>
    <row r="223" spans="1:6" ht="15">
      <c r="A223"/>
      <c r="B223"/>
      <c r="C223"/>
      <c r="D223"/>
      <c r="E223"/>
      <c r="F223"/>
    </row>
    <row r="224" spans="1:6" ht="15">
      <c r="A224"/>
      <c r="B224"/>
      <c r="C224"/>
      <c r="D224"/>
      <c r="E224"/>
      <c r="F224"/>
    </row>
    <row r="225" spans="1:6" ht="15">
      <c r="A225"/>
      <c r="B225"/>
      <c r="C225"/>
      <c r="D225"/>
      <c r="E225"/>
      <c r="F225"/>
    </row>
    <row r="226" spans="1:6" ht="15">
      <c r="A226"/>
      <c r="B226"/>
      <c r="C226"/>
      <c r="D226"/>
      <c r="E226"/>
      <c r="F226"/>
    </row>
    <row r="227" spans="1:6" ht="15">
      <c r="A227"/>
      <c r="B227"/>
      <c r="C227"/>
      <c r="D227"/>
      <c r="E227"/>
      <c r="F227"/>
    </row>
    <row r="228" spans="1:6" ht="15">
      <c r="A228"/>
      <c r="B228"/>
      <c r="C228"/>
      <c r="D228"/>
      <c r="E228"/>
      <c r="F228"/>
    </row>
    <row r="229" spans="1:6" ht="15">
      <c r="A229"/>
      <c r="B229"/>
      <c r="C229"/>
      <c r="D229"/>
      <c r="E229"/>
      <c r="F229"/>
    </row>
    <row r="230" spans="1:6" ht="15">
      <c r="A230"/>
      <c r="B230"/>
      <c r="C230"/>
      <c r="D230"/>
      <c r="E230"/>
      <c r="F230"/>
    </row>
    <row r="231" spans="1:6" ht="15">
      <c r="A231"/>
      <c r="B231"/>
      <c r="C231"/>
      <c r="D231"/>
      <c r="E231"/>
      <c r="F231"/>
    </row>
    <row r="232" spans="1:6" ht="15">
      <c r="A232"/>
      <c r="B232"/>
      <c r="C232"/>
      <c r="D232"/>
      <c r="E232"/>
      <c r="F232"/>
    </row>
    <row r="233" spans="1:6" ht="15">
      <c r="A233"/>
      <c r="B233"/>
      <c r="C233"/>
      <c r="D233"/>
      <c r="E233"/>
      <c r="F233"/>
    </row>
    <row r="234" spans="1:6" ht="15">
      <c r="A234"/>
      <c r="B234"/>
      <c r="C234"/>
      <c r="D234"/>
      <c r="E234"/>
      <c r="F234"/>
    </row>
    <row r="235" spans="1:6" ht="15">
      <c r="A235"/>
      <c r="B235"/>
      <c r="C235"/>
      <c r="D235"/>
      <c r="E235"/>
      <c r="F235"/>
    </row>
    <row r="236" spans="1:6" ht="15">
      <c r="A236"/>
      <c r="B236"/>
      <c r="C236"/>
      <c r="D236"/>
      <c r="E236"/>
      <c r="F236"/>
    </row>
    <row r="237" spans="1:6" ht="15">
      <c r="A237"/>
      <c r="B237"/>
      <c r="C237"/>
      <c r="D237"/>
      <c r="E237"/>
      <c r="F237"/>
    </row>
    <row r="238" spans="1:6" ht="15">
      <c r="A238"/>
      <c r="B238"/>
      <c r="C238"/>
      <c r="D238"/>
      <c r="E238"/>
      <c r="F238"/>
    </row>
    <row r="239" spans="1:6" ht="15">
      <c r="A239"/>
      <c r="B239"/>
      <c r="C239"/>
      <c r="D239"/>
      <c r="E239"/>
      <c r="F239"/>
    </row>
    <row r="240" spans="1:6" ht="15">
      <c r="A240"/>
      <c r="B240"/>
      <c r="C240"/>
      <c r="D240"/>
      <c r="E240"/>
      <c r="F240"/>
    </row>
    <row r="241" spans="1:6" ht="15">
      <c r="A241"/>
      <c r="B241"/>
      <c r="C241"/>
      <c r="D241"/>
      <c r="E241"/>
      <c r="F241"/>
    </row>
    <row r="242" spans="1:6" ht="15">
      <c r="A242"/>
      <c r="B242"/>
      <c r="C242"/>
      <c r="D242"/>
      <c r="E242"/>
      <c r="F242"/>
    </row>
    <row r="243" spans="1:6" ht="15">
      <c r="A243"/>
      <c r="B243"/>
      <c r="C243"/>
      <c r="D243"/>
      <c r="E243"/>
      <c r="F243"/>
    </row>
    <row r="244" spans="1:6" ht="15">
      <c r="A244"/>
      <c r="B244"/>
      <c r="C244"/>
      <c r="D244"/>
      <c r="E244"/>
      <c r="F244"/>
    </row>
    <row r="245" spans="1:6" ht="15">
      <c r="A245"/>
      <c r="B245"/>
      <c r="C245"/>
      <c r="D245"/>
      <c r="E245"/>
      <c r="F245"/>
    </row>
    <row r="246" spans="1:6" ht="15">
      <c r="A246"/>
      <c r="B246"/>
      <c r="C246"/>
      <c r="D246"/>
      <c r="E246"/>
      <c r="F246"/>
    </row>
    <row r="247" spans="1:6" ht="15">
      <c r="A247"/>
      <c r="B247"/>
      <c r="C247"/>
      <c r="D247"/>
      <c r="E247"/>
      <c r="F247"/>
    </row>
    <row r="248" spans="1:6" ht="15">
      <c r="A248"/>
      <c r="B248"/>
      <c r="C248"/>
      <c r="D248"/>
      <c r="E248"/>
      <c r="F248"/>
    </row>
    <row r="249" spans="1:6" ht="15">
      <c r="A249"/>
      <c r="B249"/>
      <c r="C249"/>
      <c r="D249"/>
      <c r="E249"/>
      <c r="F249"/>
    </row>
    <row r="250" spans="1:6" ht="15">
      <c r="A250"/>
      <c r="B250"/>
      <c r="C250"/>
      <c r="D250"/>
      <c r="E250"/>
      <c r="F250"/>
    </row>
    <row r="251" spans="1:6" ht="15">
      <c r="A251"/>
      <c r="B251"/>
      <c r="C251"/>
      <c r="D251"/>
      <c r="E251"/>
      <c r="F251"/>
    </row>
    <row r="252" spans="1:6" ht="15">
      <c r="A252"/>
      <c r="B252"/>
      <c r="C252"/>
      <c r="D252"/>
      <c r="E252"/>
      <c r="F252"/>
    </row>
    <row r="253" spans="1:6" ht="15">
      <c r="A253"/>
      <c r="B253"/>
      <c r="C253"/>
      <c r="D253"/>
      <c r="E253"/>
      <c r="F253"/>
    </row>
    <row r="254" spans="1:6" ht="15">
      <c r="A254"/>
      <c r="B254"/>
      <c r="C254"/>
      <c r="D254"/>
      <c r="E254"/>
      <c r="F254"/>
    </row>
    <row r="255" spans="1:6" ht="15">
      <c r="A255"/>
      <c r="B255"/>
      <c r="C255"/>
      <c r="D255"/>
      <c r="E255"/>
      <c r="F255"/>
    </row>
    <row r="256" spans="1:6" ht="15">
      <c r="A256"/>
      <c r="B256"/>
      <c r="C256"/>
      <c r="D256"/>
      <c r="E256"/>
      <c r="F256"/>
    </row>
    <row r="257" spans="1:6" ht="15">
      <c r="A257"/>
      <c r="B257"/>
      <c r="C257"/>
      <c r="D257"/>
      <c r="E257"/>
      <c r="F257"/>
    </row>
    <row r="258" spans="1:6" ht="15">
      <c r="A258"/>
      <c r="B258"/>
      <c r="C258"/>
      <c r="D258"/>
      <c r="E258"/>
      <c r="F258"/>
    </row>
    <row r="259" spans="1:6" ht="15">
      <c r="A259"/>
      <c r="B259"/>
      <c r="C259"/>
      <c r="D259"/>
      <c r="E259"/>
      <c r="F259"/>
    </row>
    <row r="260" spans="1:6" ht="15">
      <c r="A260"/>
      <c r="B260"/>
      <c r="C260"/>
      <c r="D260"/>
      <c r="E260"/>
      <c r="F260"/>
    </row>
    <row r="261" spans="1:6" ht="15">
      <c r="A261"/>
      <c r="B261"/>
      <c r="C261"/>
      <c r="D261"/>
      <c r="E261"/>
      <c r="F261"/>
    </row>
    <row r="262" spans="1:6" ht="15">
      <c r="A262"/>
      <c r="B262"/>
      <c r="C262"/>
      <c r="D262"/>
      <c r="E262"/>
      <c r="F262"/>
    </row>
    <row r="263" spans="1:6" ht="15">
      <c r="A263"/>
      <c r="B263"/>
      <c r="C263"/>
      <c r="D263"/>
      <c r="E263"/>
      <c r="F263"/>
    </row>
    <row r="264" spans="1:6" ht="15">
      <c r="A264"/>
      <c r="B264"/>
      <c r="C264"/>
      <c r="D264"/>
      <c r="E264"/>
      <c r="F264"/>
    </row>
    <row r="265" spans="1:6" ht="15">
      <c r="A265"/>
      <c r="B265"/>
      <c r="C265"/>
      <c r="D265"/>
      <c r="E265"/>
      <c r="F265"/>
    </row>
    <row r="266" spans="1:6" ht="15">
      <c r="A266"/>
      <c r="B266"/>
      <c r="C266"/>
      <c r="D266"/>
      <c r="E266"/>
      <c r="F266"/>
    </row>
    <row r="267" spans="1:6" ht="15">
      <c r="A267"/>
      <c r="B267"/>
      <c r="C267"/>
      <c r="D267"/>
      <c r="E267"/>
      <c r="F267"/>
    </row>
    <row r="268" spans="1:6" ht="15">
      <c r="A268"/>
      <c r="B268"/>
      <c r="C268"/>
      <c r="D268"/>
      <c r="E268"/>
      <c r="F268"/>
    </row>
    <row r="269" spans="1:6" ht="15">
      <c r="A269"/>
      <c r="B269"/>
      <c r="C269"/>
      <c r="D269"/>
      <c r="E269"/>
      <c r="F269"/>
    </row>
    <row r="270" spans="1:6" ht="15">
      <c r="A270"/>
      <c r="B270"/>
      <c r="C270"/>
      <c r="D270"/>
      <c r="E270"/>
      <c r="F270"/>
    </row>
    <row r="271" spans="1:6" ht="15">
      <c r="A271"/>
      <c r="B271"/>
      <c r="C271"/>
      <c r="D271"/>
      <c r="E271"/>
      <c r="F271"/>
    </row>
    <row r="272" spans="1:6" ht="15">
      <c r="A272"/>
      <c r="B272"/>
      <c r="C272"/>
      <c r="D272"/>
      <c r="E272"/>
      <c r="F272"/>
    </row>
    <row r="273" spans="1:6" ht="15">
      <c r="A273"/>
      <c r="B273"/>
      <c r="C273"/>
      <c r="D273"/>
      <c r="E273"/>
      <c r="F273"/>
    </row>
    <row r="274" spans="1:6" ht="15">
      <c r="A274"/>
      <c r="B274"/>
      <c r="C274"/>
      <c r="D274"/>
      <c r="E274"/>
      <c r="F274"/>
    </row>
    <row r="275" spans="1:6" ht="15">
      <c r="A275"/>
      <c r="B275"/>
      <c r="C275"/>
      <c r="D275"/>
      <c r="E275"/>
      <c r="F275"/>
    </row>
    <row r="276" spans="1:6" ht="15">
      <c r="A276"/>
      <c r="B276"/>
      <c r="C276"/>
      <c r="D276"/>
      <c r="E276"/>
      <c r="F276"/>
    </row>
    <row r="277" spans="1:6" ht="15">
      <c r="A277"/>
      <c r="B277"/>
      <c r="C277"/>
      <c r="D277"/>
      <c r="E277"/>
      <c r="F277"/>
    </row>
    <row r="278" spans="1:6" ht="15">
      <c r="A278"/>
      <c r="B278"/>
      <c r="C278"/>
      <c r="D278"/>
      <c r="E278"/>
      <c r="F278"/>
    </row>
    <row r="279" spans="1:6" ht="15">
      <c r="A279"/>
      <c r="B279"/>
      <c r="C279"/>
      <c r="D279"/>
      <c r="E279"/>
      <c r="F279"/>
    </row>
    <row r="280" spans="1:6" ht="15">
      <c r="A280"/>
      <c r="B280"/>
      <c r="C280"/>
      <c r="D280"/>
      <c r="E280"/>
      <c r="F280"/>
    </row>
    <row r="281" spans="1:6" ht="15">
      <c r="A281"/>
      <c r="B281"/>
      <c r="C281"/>
      <c r="D281"/>
      <c r="E281"/>
      <c r="F281"/>
    </row>
    <row r="282" spans="1:6" ht="15">
      <c r="A282"/>
      <c r="B282"/>
      <c r="C282"/>
      <c r="D282"/>
      <c r="E282"/>
      <c r="F282"/>
    </row>
    <row r="283" spans="1:6" ht="15">
      <c r="A283"/>
      <c r="B283"/>
      <c r="C283"/>
      <c r="D283"/>
      <c r="E283"/>
      <c r="F283"/>
    </row>
    <row r="284" spans="1:6" ht="15">
      <c r="A284"/>
      <c r="B284"/>
      <c r="C284"/>
      <c r="D284"/>
      <c r="E284"/>
      <c r="F284"/>
    </row>
    <row r="285" spans="1:6" ht="15">
      <c r="A285"/>
      <c r="B285"/>
      <c r="C285"/>
      <c r="D285"/>
      <c r="E285"/>
      <c r="F285"/>
    </row>
    <row r="286" spans="1:6" ht="15">
      <c r="A286"/>
      <c r="B286"/>
      <c r="C286"/>
      <c r="D286"/>
      <c r="E286"/>
      <c r="F286"/>
    </row>
    <row r="287" spans="1:6" ht="15">
      <c r="A287"/>
      <c r="B287"/>
      <c r="C287"/>
      <c r="D287"/>
      <c r="E287"/>
      <c r="F287"/>
    </row>
    <row r="288" spans="1:6" ht="15">
      <c r="A288"/>
      <c r="B288"/>
      <c r="C288"/>
      <c r="D288"/>
      <c r="E288"/>
      <c r="F288"/>
    </row>
    <row r="289" spans="1:6" ht="15">
      <c r="A289"/>
      <c r="B289"/>
      <c r="C289"/>
      <c r="D289"/>
      <c r="E289"/>
      <c r="F289"/>
    </row>
    <row r="290" spans="1:6" ht="15">
      <c r="A290"/>
      <c r="B290"/>
      <c r="C290"/>
      <c r="D290"/>
      <c r="E290"/>
      <c r="F290"/>
    </row>
    <row r="291" spans="1:6" ht="15">
      <c r="A291"/>
      <c r="B291"/>
      <c r="C291"/>
      <c r="D291"/>
      <c r="E291"/>
      <c r="F291"/>
    </row>
    <row r="292" spans="1:6" ht="15">
      <c r="A292"/>
      <c r="B292"/>
      <c r="C292"/>
      <c r="D292"/>
      <c r="E292"/>
      <c r="F292"/>
    </row>
    <row r="293" spans="1:6" ht="15">
      <c r="A293"/>
      <c r="B293"/>
      <c r="C293"/>
      <c r="D293"/>
      <c r="E293"/>
      <c r="F293"/>
    </row>
    <row r="294" spans="1:6" ht="15">
      <c r="A294"/>
      <c r="B294"/>
      <c r="C294"/>
      <c r="D294"/>
      <c r="E294"/>
      <c r="F294"/>
    </row>
    <row r="295" spans="1:6" ht="15">
      <c r="A295"/>
      <c r="B295"/>
      <c r="C295"/>
      <c r="D295"/>
      <c r="E295"/>
      <c r="F295"/>
    </row>
    <row r="296" spans="1:6" ht="15">
      <c r="A296"/>
      <c r="B296"/>
      <c r="C296"/>
      <c r="D296"/>
      <c r="E296"/>
      <c r="F296"/>
    </row>
    <row r="297" spans="1:6" ht="15">
      <c r="A297"/>
      <c r="B297"/>
      <c r="C297"/>
      <c r="D297"/>
      <c r="E297"/>
      <c r="F297"/>
    </row>
    <row r="298" spans="1:6" ht="15">
      <c r="A298"/>
      <c r="B298"/>
      <c r="C298"/>
      <c r="D298"/>
      <c r="E298"/>
      <c r="F298"/>
    </row>
    <row r="299" spans="1:6" ht="15">
      <c r="A299"/>
      <c r="B299"/>
      <c r="C299"/>
      <c r="D299"/>
      <c r="E299"/>
      <c r="F299"/>
    </row>
    <row r="300" spans="1:6" ht="15">
      <c r="A300"/>
      <c r="B300"/>
      <c r="C300"/>
      <c r="D300"/>
      <c r="E300"/>
      <c r="F300"/>
    </row>
    <row r="301" spans="1:6" ht="15">
      <c r="A301"/>
      <c r="B301"/>
      <c r="C301"/>
      <c r="D301"/>
      <c r="E301"/>
      <c r="F301"/>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B1:I20"/>
  <sheetViews>
    <sheetView showGridLines="0" showRowColHeaders="0" zoomScalePageLayoutView="0" workbookViewId="0" topLeftCell="A1">
      <selection activeCell="A1" sqref="A1"/>
    </sheetView>
  </sheetViews>
  <sheetFormatPr defaultColWidth="9.140625" defaultRowHeight="15"/>
  <cols>
    <col min="1" max="1" width="3.57421875" style="20" customWidth="1"/>
    <col min="2" max="2" width="29.00390625" style="20" customWidth="1"/>
    <col min="3" max="3" width="2.28125" style="20" customWidth="1"/>
    <col min="4" max="4" width="35.57421875" style="20" customWidth="1"/>
    <col min="5" max="6" width="18.7109375" style="20" customWidth="1"/>
    <col min="7" max="8" width="35.57421875" style="20" customWidth="1"/>
    <col min="9" max="9" width="24.57421875" style="20" customWidth="1"/>
    <col min="10" max="16384" width="9.140625" style="20" customWidth="1"/>
  </cols>
  <sheetData>
    <row r="1" ht="15">
      <c r="B1" s="104" t="s">
        <v>0</v>
      </c>
    </row>
    <row r="2" spans="2:9" ht="15.75" thickBot="1">
      <c r="B2" s="104"/>
      <c r="C2" s="71"/>
      <c r="D2" s="72" t="s">
        <v>38</v>
      </c>
      <c r="E2" s="73" t="s">
        <v>1</v>
      </c>
      <c r="F2" s="73" t="s">
        <v>62</v>
      </c>
      <c r="G2" s="73" t="s">
        <v>39</v>
      </c>
      <c r="H2" s="73" t="s">
        <v>40</v>
      </c>
      <c r="I2" s="72" t="s">
        <v>41</v>
      </c>
    </row>
    <row r="3" spans="2:9" ht="60">
      <c r="B3" s="71"/>
      <c r="C3" s="74"/>
      <c r="D3" s="82" t="s">
        <v>94</v>
      </c>
      <c r="E3" s="81"/>
      <c r="F3" s="81"/>
      <c r="G3" s="84" t="s">
        <v>95</v>
      </c>
      <c r="H3" s="84" t="s">
        <v>96</v>
      </c>
      <c r="I3" s="85" t="s">
        <v>93</v>
      </c>
    </row>
    <row r="4" spans="3:9" ht="15">
      <c r="C4" s="74"/>
      <c r="D4" s="24"/>
      <c r="E4" s="70"/>
      <c r="F4" s="70"/>
      <c r="G4" s="26"/>
      <c r="H4" s="26"/>
      <c r="I4" s="28"/>
    </row>
    <row r="5" spans="3:9" ht="15">
      <c r="C5" s="74"/>
      <c r="D5" s="24"/>
      <c r="E5" s="70"/>
      <c r="F5" s="70"/>
      <c r="G5" s="26"/>
      <c r="H5" s="26"/>
      <c r="I5" s="28"/>
    </row>
    <row r="6" spans="2:9" ht="15">
      <c r="B6" s="75"/>
      <c r="C6" s="74"/>
      <c r="D6" s="24"/>
      <c r="E6" s="70"/>
      <c r="F6" s="70"/>
      <c r="G6" s="26"/>
      <c r="H6" s="26"/>
      <c r="I6" s="28"/>
    </row>
    <row r="7" spans="3:9" ht="15">
      <c r="C7" s="74"/>
      <c r="D7" s="24"/>
      <c r="E7" s="70"/>
      <c r="F7" s="70"/>
      <c r="G7" s="26"/>
      <c r="H7" s="26"/>
      <c r="I7" s="28"/>
    </row>
    <row r="8" spans="3:9" ht="15">
      <c r="C8" s="74"/>
      <c r="D8" s="24"/>
      <c r="E8" s="70"/>
      <c r="F8" s="70"/>
      <c r="G8" s="26"/>
      <c r="H8" s="26"/>
      <c r="I8" s="28"/>
    </row>
    <row r="9" spans="4:9" ht="15">
      <c r="D9" s="24"/>
      <c r="E9" s="70"/>
      <c r="F9" s="70"/>
      <c r="G9" s="26"/>
      <c r="H9" s="26"/>
      <c r="I9" s="28"/>
    </row>
    <row r="10" spans="4:9" ht="15">
      <c r="D10" s="24"/>
      <c r="E10" s="70"/>
      <c r="F10" s="70"/>
      <c r="G10" s="26"/>
      <c r="H10" s="26"/>
      <c r="I10" s="28"/>
    </row>
    <row r="11" spans="4:9" ht="15">
      <c r="D11" s="24"/>
      <c r="E11" s="70"/>
      <c r="F11" s="70"/>
      <c r="G11" s="26"/>
      <c r="H11" s="26"/>
      <c r="I11" s="28"/>
    </row>
    <row r="12" spans="4:9" ht="15">
      <c r="D12" s="24"/>
      <c r="E12" s="70"/>
      <c r="F12" s="70"/>
      <c r="G12" s="26"/>
      <c r="H12" s="26"/>
      <c r="I12" s="28"/>
    </row>
    <row r="13" spans="4:9" ht="15">
      <c r="D13" s="24"/>
      <c r="E13" s="70"/>
      <c r="F13" s="70"/>
      <c r="G13" s="26"/>
      <c r="H13" s="26"/>
      <c r="I13" s="28"/>
    </row>
    <row r="14" spans="4:9" ht="15">
      <c r="D14" s="24"/>
      <c r="E14" s="70"/>
      <c r="F14" s="70"/>
      <c r="G14" s="26"/>
      <c r="H14" s="26"/>
      <c r="I14" s="28"/>
    </row>
    <row r="15" spans="2:9" ht="15.75" thickBot="1">
      <c r="B15" s="76" t="s">
        <v>30</v>
      </c>
      <c r="D15" s="24"/>
      <c r="E15" s="70"/>
      <c r="F15" s="70"/>
      <c r="G15" s="26"/>
      <c r="H15" s="26"/>
      <c r="I15" s="28"/>
    </row>
    <row r="16" spans="2:9" ht="30">
      <c r="B16" s="78" t="s">
        <v>59</v>
      </c>
      <c r="D16" s="24"/>
      <c r="E16" s="70"/>
      <c r="F16" s="70"/>
      <c r="G16" s="26"/>
      <c r="H16" s="26"/>
      <c r="I16" s="28"/>
    </row>
    <row r="17" spans="2:9" ht="15.75" thickBot="1">
      <c r="B17" s="79" t="s">
        <v>34</v>
      </c>
      <c r="D17" s="25"/>
      <c r="E17" s="77"/>
      <c r="F17" s="77"/>
      <c r="G17" s="27"/>
      <c r="H17" s="27"/>
      <c r="I17" s="29"/>
    </row>
    <row r="18" ht="15">
      <c r="B18" s="79" t="s">
        <v>35</v>
      </c>
    </row>
    <row r="19" ht="15">
      <c r="B19" s="79" t="s">
        <v>36</v>
      </c>
    </row>
    <row r="20" ht="15.75" thickBot="1">
      <c r="B20" s="80" t="s">
        <v>37</v>
      </c>
    </row>
  </sheetData>
  <sheetProtection/>
  <mergeCells count="1">
    <mergeCell ref="B1:B2"/>
  </mergeCells>
  <dataValidations count="1">
    <dataValidation type="list" allowBlank="1" showInputMessage="1" showErrorMessage="1" sqref="E3:F17">
      <formula1>Scales</formula1>
    </dataValidation>
  </dataValidations>
  <printOptions/>
  <pageMargins left="0.7" right="0.7" top="0.75" bottom="0.75" header="0.3" footer="0.3"/>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10"/>
  <dimension ref="B1:O26"/>
  <sheetViews>
    <sheetView showGridLines="0" showRowColHeaders="0" zoomScalePageLayoutView="0" workbookViewId="0" topLeftCell="A1">
      <selection activeCell="A1" sqref="A1"/>
    </sheetView>
  </sheetViews>
  <sheetFormatPr defaultColWidth="9.140625" defaultRowHeight="15"/>
  <cols>
    <col min="1" max="1" width="3.57421875" style="5" customWidth="1"/>
    <col min="2" max="3" width="14.7109375" style="5" customWidth="1"/>
    <col min="4" max="4" width="2.7109375" style="5" customWidth="1"/>
    <col min="5" max="5" width="35.57421875" style="5" customWidth="1"/>
    <col min="6" max="7" width="18.7109375" style="5" customWidth="1"/>
    <col min="8" max="9" width="35.57421875" style="5" customWidth="1"/>
    <col min="10" max="10" width="24.57421875" style="5" customWidth="1"/>
    <col min="11" max="16384" width="9.140625" style="5" customWidth="1"/>
  </cols>
  <sheetData>
    <row r="1" spans="2:3" ht="15">
      <c r="B1" s="107" t="s">
        <v>0</v>
      </c>
      <c r="C1" s="107"/>
    </row>
    <row r="2" spans="2:10" ht="15.75" thickBot="1">
      <c r="B2" s="107"/>
      <c r="C2" s="107"/>
      <c r="D2" s="3"/>
      <c r="E2" s="4" t="s">
        <v>53</v>
      </c>
      <c r="F2" s="2" t="s">
        <v>1</v>
      </c>
      <c r="G2" s="2" t="s">
        <v>62</v>
      </c>
      <c r="H2" s="2" t="s">
        <v>39</v>
      </c>
      <c r="I2" s="2" t="s">
        <v>40</v>
      </c>
      <c r="J2" s="4" t="s">
        <v>41</v>
      </c>
    </row>
    <row r="3" spans="4:10" ht="60">
      <c r="D3" s="6"/>
      <c r="E3" s="82" t="s">
        <v>94</v>
      </c>
      <c r="F3" s="86"/>
      <c r="G3" s="86"/>
      <c r="H3" s="84" t="s">
        <v>95</v>
      </c>
      <c r="I3" s="84" t="s">
        <v>96</v>
      </c>
      <c r="J3" s="85" t="s">
        <v>93</v>
      </c>
    </row>
    <row r="4" spans="4:15" ht="15">
      <c r="D4" s="7"/>
      <c r="E4" s="24"/>
      <c r="F4" s="22"/>
      <c r="G4" s="22"/>
      <c r="H4" s="26"/>
      <c r="I4" s="26"/>
      <c r="J4" s="28"/>
      <c r="K4" s="8"/>
      <c r="L4" s="8"/>
      <c r="M4" s="8"/>
      <c r="N4" s="8"/>
      <c r="O4" s="8"/>
    </row>
    <row r="5" spans="4:10" ht="15">
      <c r="D5" s="6"/>
      <c r="E5" s="24"/>
      <c r="F5" s="22"/>
      <c r="G5" s="22"/>
      <c r="H5" s="26"/>
      <c r="I5" s="26"/>
      <c r="J5" s="28"/>
    </row>
    <row r="6" spans="4:10" ht="15">
      <c r="D6" s="6"/>
      <c r="E6" s="24"/>
      <c r="F6" s="22"/>
      <c r="G6" s="22"/>
      <c r="H6" s="26"/>
      <c r="I6" s="26"/>
      <c r="J6" s="28"/>
    </row>
    <row r="7" spans="2:10" ht="15">
      <c r="B7" s="30"/>
      <c r="C7" s="30"/>
      <c r="D7" s="6"/>
      <c r="E7" s="24"/>
      <c r="F7" s="22"/>
      <c r="G7" s="22"/>
      <c r="H7" s="26"/>
      <c r="I7" s="26"/>
      <c r="J7" s="28"/>
    </row>
    <row r="8" spans="4:10" ht="15">
      <c r="D8" s="6"/>
      <c r="E8" s="24"/>
      <c r="F8" s="22"/>
      <c r="G8" s="22"/>
      <c r="H8" s="26"/>
      <c r="I8" s="26"/>
      <c r="J8" s="28"/>
    </row>
    <row r="9" spans="5:10" ht="15">
      <c r="E9" s="24"/>
      <c r="F9" s="22"/>
      <c r="G9" s="22"/>
      <c r="H9" s="26"/>
      <c r="I9" s="26"/>
      <c r="J9" s="28"/>
    </row>
    <row r="10" spans="5:10" ht="15">
      <c r="E10" s="24"/>
      <c r="F10" s="22"/>
      <c r="G10" s="22"/>
      <c r="H10" s="26"/>
      <c r="I10" s="26"/>
      <c r="J10" s="28"/>
    </row>
    <row r="11" spans="5:10" ht="15">
      <c r="E11" s="24"/>
      <c r="F11" s="22"/>
      <c r="G11" s="22"/>
      <c r="H11" s="26"/>
      <c r="I11" s="26"/>
      <c r="J11" s="28"/>
    </row>
    <row r="12" spans="5:10" ht="15">
      <c r="E12" s="24"/>
      <c r="F12" s="22"/>
      <c r="G12" s="22"/>
      <c r="H12" s="26"/>
      <c r="I12" s="26"/>
      <c r="J12" s="28"/>
    </row>
    <row r="13" spans="5:10" ht="15">
      <c r="E13" s="24"/>
      <c r="F13" s="22"/>
      <c r="G13" s="22"/>
      <c r="H13" s="26"/>
      <c r="I13" s="26"/>
      <c r="J13" s="28"/>
    </row>
    <row r="14" spans="5:10" ht="15">
      <c r="E14" s="24"/>
      <c r="F14" s="22"/>
      <c r="G14" s="22"/>
      <c r="H14" s="26"/>
      <c r="I14" s="26"/>
      <c r="J14" s="28"/>
    </row>
    <row r="15" spans="2:10" ht="15.75" thickBot="1">
      <c r="B15" s="108" t="s">
        <v>31</v>
      </c>
      <c r="C15" s="108"/>
      <c r="E15" s="24"/>
      <c r="F15" s="22"/>
      <c r="G15" s="22"/>
      <c r="H15" s="26"/>
      <c r="I15" s="26"/>
      <c r="J15" s="28"/>
    </row>
    <row r="16" spans="2:10" ht="15">
      <c r="B16" s="109" t="s">
        <v>52</v>
      </c>
      <c r="C16" s="110"/>
      <c r="E16" s="24"/>
      <c r="F16" s="22"/>
      <c r="G16" s="22"/>
      <c r="H16" s="26"/>
      <c r="I16" s="26"/>
      <c r="J16" s="28"/>
    </row>
    <row r="17" spans="2:10" ht="15.75" thickBot="1">
      <c r="B17" s="105" t="s">
        <v>34</v>
      </c>
      <c r="C17" s="106"/>
      <c r="E17" s="25"/>
      <c r="F17" s="23"/>
      <c r="G17" s="23"/>
      <c r="H17" s="27"/>
      <c r="I17" s="27"/>
      <c r="J17" s="29"/>
    </row>
    <row r="18" spans="2:3" ht="15">
      <c r="B18" s="105" t="s">
        <v>35</v>
      </c>
      <c r="C18" s="106"/>
    </row>
    <row r="19" spans="2:3" ht="15">
      <c r="B19" s="105" t="s">
        <v>36</v>
      </c>
      <c r="C19" s="106"/>
    </row>
    <row r="20" spans="2:3" ht="15">
      <c r="B20" s="105" t="s">
        <v>37</v>
      </c>
      <c r="C20" s="106"/>
    </row>
    <row r="21" ht="15">
      <c r="B21" s="20"/>
    </row>
    <row r="22" ht="15">
      <c r="B22" s="20"/>
    </row>
    <row r="23" ht="15">
      <c r="B23" s="20"/>
    </row>
    <row r="24" ht="15">
      <c r="B24" s="20"/>
    </row>
    <row r="25" ht="15">
      <c r="B25" s="20"/>
    </row>
    <row r="26" ht="15">
      <c r="B26" s="20"/>
    </row>
  </sheetData>
  <sheetProtection/>
  <mergeCells count="7">
    <mergeCell ref="B20:C20"/>
    <mergeCell ref="B1:C2"/>
    <mergeCell ref="B15:C15"/>
    <mergeCell ref="B16:C16"/>
    <mergeCell ref="B17:C17"/>
    <mergeCell ref="B18:C18"/>
    <mergeCell ref="B19:C19"/>
  </mergeCells>
  <dataValidations count="1">
    <dataValidation type="list" allowBlank="1" showInputMessage="1" showErrorMessage="1" sqref="F3:G17">
      <formula1>Scales</formula1>
    </dataValidation>
  </dataValidations>
  <printOptions/>
  <pageMargins left="0.7" right="0.7" top="0.75" bottom="0.75" header="0.3" footer="0.3"/>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11"/>
  <dimension ref="B1:O26"/>
  <sheetViews>
    <sheetView showGridLines="0" showRowColHeaders="0" zoomScalePageLayoutView="0" workbookViewId="0" topLeftCell="A1">
      <selection activeCell="A1" sqref="A1"/>
    </sheetView>
  </sheetViews>
  <sheetFormatPr defaultColWidth="9.140625" defaultRowHeight="15"/>
  <cols>
    <col min="1" max="1" width="3.57421875" style="5" customWidth="1"/>
    <col min="2" max="3" width="14.7109375" style="5" customWidth="1"/>
    <col min="4" max="4" width="2.7109375" style="5" customWidth="1"/>
    <col min="5" max="5" width="35.57421875" style="5" customWidth="1"/>
    <col min="6" max="7" width="18.7109375" style="5" customWidth="1"/>
    <col min="8" max="9" width="35.57421875" style="5" customWidth="1"/>
    <col min="10" max="10" width="24.57421875" style="5" customWidth="1"/>
    <col min="11" max="16384" width="9.140625" style="5" customWidth="1"/>
  </cols>
  <sheetData>
    <row r="1" spans="2:3" ht="15">
      <c r="B1" s="107" t="s">
        <v>0</v>
      </c>
      <c r="C1" s="107"/>
    </row>
    <row r="2" spans="2:10" ht="15.75" thickBot="1">
      <c r="B2" s="107"/>
      <c r="C2" s="107"/>
      <c r="D2" s="3"/>
      <c r="E2" s="4" t="s">
        <v>49</v>
      </c>
      <c r="F2" s="2" t="s">
        <v>1</v>
      </c>
      <c r="G2" s="2" t="s">
        <v>62</v>
      </c>
      <c r="H2" s="2" t="s">
        <v>39</v>
      </c>
      <c r="I2" s="2" t="s">
        <v>40</v>
      </c>
      <c r="J2" s="4" t="s">
        <v>41</v>
      </c>
    </row>
    <row r="3" spans="4:10" ht="60">
      <c r="D3" s="6"/>
      <c r="E3" s="82" t="s">
        <v>94</v>
      </c>
      <c r="F3" s="86"/>
      <c r="G3" s="86"/>
      <c r="H3" s="84" t="s">
        <v>95</v>
      </c>
      <c r="I3" s="84" t="s">
        <v>96</v>
      </c>
      <c r="J3" s="85" t="s">
        <v>93</v>
      </c>
    </row>
    <row r="4" spans="4:15" ht="15">
      <c r="D4" s="7"/>
      <c r="E4" s="24"/>
      <c r="F4" s="22"/>
      <c r="G4" s="22"/>
      <c r="H4" s="26"/>
      <c r="I4" s="26"/>
      <c r="J4" s="28"/>
      <c r="K4" s="8"/>
      <c r="L4" s="8"/>
      <c r="M4" s="8"/>
      <c r="N4" s="8"/>
      <c r="O4" s="8"/>
    </row>
    <row r="5" spans="4:10" ht="15">
      <c r="D5" s="6"/>
      <c r="E5" s="24"/>
      <c r="F5" s="22"/>
      <c r="G5" s="22"/>
      <c r="H5" s="26"/>
      <c r="I5" s="26"/>
      <c r="J5" s="28"/>
    </row>
    <row r="6" spans="4:10" ht="15">
      <c r="D6" s="6"/>
      <c r="E6" s="24"/>
      <c r="F6" s="22"/>
      <c r="G6" s="22"/>
      <c r="H6" s="26"/>
      <c r="I6" s="26"/>
      <c r="J6" s="28"/>
    </row>
    <row r="7" spans="2:10" ht="15">
      <c r="B7" s="30"/>
      <c r="C7" s="30"/>
      <c r="D7" s="6"/>
      <c r="E7" s="24"/>
      <c r="F7" s="22"/>
      <c r="G7" s="22"/>
      <c r="H7" s="26"/>
      <c r="I7" s="26"/>
      <c r="J7" s="28"/>
    </row>
    <row r="8" spans="4:10" ht="15">
      <c r="D8" s="6"/>
      <c r="E8" s="24"/>
      <c r="F8" s="22"/>
      <c r="G8" s="22"/>
      <c r="H8" s="26"/>
      <c r="I8" s="26"/>
      <c r="J8" s="28"/>
    </row>
    <row r="9" spans="5:10" ht="15">
      <c r="E9" s="24"/>
      <c r="F9" s="22"/>
      <c r="G9" s="22"/>
      <c r="H9" s="26"/>
      <c r="I9" s="26"/>
      <c r="J9" s="28"/>
    </row>
    <row r="10" spans="5:10" ht="15">
      <c r="E10" s="24"/>
      <c r="F10" s="22"/>
      <c r="G10" s="22"/>
      <c r="H10" s="26"/>
      <c r="I10" s="26"/>
      <c r="J10" s="28"/>
    </row>
    <row r="11" spans="5:10" ht="15">
      <c r="E11" s="24"/>
      <c r="F11" s="22"/>
      <c r="G11" s="22"/>
      <c r="H11" s="26"/>
      <c r="I11" s="26"/>
      <c r="J11" s="28"/>
    </row>
    <row r="12" spans="5:10" ht="15">
      <c r="E12" s="24"/>
      <c r="F12" s="22"/>
      <c r="G12" s="22"/>
      <c r="H12" s="26"/>
      <c r="I12" s="26"/>
      <c r="J12" s="28"/>
    </row>
    <row r="13" spans="5:10" ht="15">
      <c r="E13" s="24"/>
      <c r="F13" s="22"/>
      <c r="G13" s="22"/>
      <c r="H13" s="26"/>
      <c r="I13" s="26"/>
      <c r="J13" s="28"/>
    </row>
    <row r="14" spans="5:10" ht="15">
      <c r="E14" s="24"/>
      <c r="F14" s="22"/>
      <c r="G14" s="22"/>
      <c r="H14" s="26"/>
      <c r="I14" s="26"/>
      <c r="J14" s="28"/>
    </row>
    <row r="15" spans="2:10" ht="15.75" thickBot="1">
      <c r="B15" s="108" t="s">
        <v>32</v>
      </c>
      <c r="C15" s="108"/>
      <c r="E15" s="24"/>
      <c r="F15" s="22"/>
      <c r="G15" s="22"/>
      <c r="H15" s="26"/>
      <c r="I15" s="26"/>
      <c r="J15" s="28"/>
    </row>
    <row r="16" spans="2:10" ht="15">
      <c r="B16" s="109" t="s">
        <v>48</v>
      </c>
      <c r="C16" s="110"/>
      <c r="E16" s="24"/>
      <c r="F16" s="22"/>
      <c r="G16" s="22"/>
      <c r="H16" s="26"/>
      <c r="I16" s="26"/>
      <c r="J16" s="28"/>
    </row>
    <row r="17" spans="2:10" ht="15.75" thickBot="1">
      <c r="B17" s="105" t="s">
        <v>34</v>
      </c>
      <c r="C17" s="106"/>
      <c r="E17" s="25"/>
      <c r="F17" s="23"/>
      <c r="G17" s="23"/>
      <c r="H17" s="27"/>
      <c r="I17" s="27"/>
      <c r="J17" s="29"/>
    </row>
    <row r="18" spans="2:3" ht="15">
      <c r="B18" s="105" t="s">
        <v>35</v>
      </c>
      <c r="C18" s="106"/>
    </row>
    <row r="19" spans="2:3" ht="15">
      <c r="B19" s="105" t="s">
        <v>36</v>
      </c>
      <c r="C19" s="106"/>
    </row>
    <row r="20" spans="2:3" ht="15">
      <c r="B20" s="105" t="s">
        <v>37</v>
      </c>
      <c r="C20" s="106"/>
    </row>
    <row r="21" ht="15">
      <c r="B21" s="20"/>
    </row>
    <row r="22" ht="15">
      <c r="B22" s="20"/>
    </row>
    <row r="23" ht="15">
      <c r="B23" s="20"/>
    </row>
    <row r="24" ht="15">
      <c r="B24" s="20"/>
    </row>
    <row r="25" ht="15">
      <c r="B25" s="20"/>
    </row>
    <row r="26" ht="15">
      <c r="B26" s="20"/>
    </row>
  </sheetData>
  <sheetProtection/>
  <mergeCells count="7">
    <mergeCell ref="B20:C20"/>
    <mergeCell ref="B1:C2"/>
    <mergeCell ref="B15:C15"/>
    <mergeCell ref="B16:C16"/>
    <mergeCell ref="B17:C17"/>
    <mergeCell ref="B18:C18"/>
    <mergeCell ref="B19:C19"/>
  </mergeCells>
  <dataValidations count="1">
    <dataValidation type="list" allowBlank="1" showInputMessage="1" showErrorMessage="1" sqref="F3:G17">
      <formula1>Scales</formula1>
    </dataValidation>
  </dataValidations>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Sheet6"/>
  <dimension ref="B1:O26"/>
  <sheetViews>
    <sheetView showGridLines="0" showRowColHeaders="0" zoomScalePageLayoutView="0" workbookViewId="0" topLeftCell="A1">
      <selection activeCell="A1" sqref="A1"/>
    </sheetView>
  </sheetViews>
  <sheetFormatPr defaultColWidth="9.140625" defaultRowHeight="15"/>
  <cols>
    <col min="1" max="1" width="3.57421875" style="5" customWidth="1"/>
    <col min="2" max="3" width="14.7109375" style="5" customWidth="1"/>
    <col min="4" max="4" width="2.7109375" style="5" customWidth="1"/>
    <col min="5" max="5" width="35.57421875" style="5" customWidth="1"/>
    <col min="6" max="7" width="18.7109375" style="5" customWidth="1"/>
    <col min="8" max="9" width="35.57421875" style="5" customWidth="1"/>
    <col min="10" max="10" width="24.57421875" style="5" customWidth="1"/>
    <col min="11" max="16384" width="9.140625" style="5" customWidth="1"/>
  </cols>
  <sheetData>
    <row r="1" spans="2:3" ht="15">
      <c r="B1" s="107" t="s">
        <v>0</v>
      </c>
      <c r="C1" s="107"/>
    </row>
    <row r="2" spans="2:10" ht="15.75" thickBot="1">
      <c r="B2" s="107"/>
      <c r="C2" s="107"/>
      <c r="D2" s="3"/>
      <c r="E2" s="4" t="s">
        <v>50</v>
      </c>
      <c r="F2" s="2" t="s">
        <v>1</v>
      </c>
      <c r="G2" s="2" t="s">
        <v>62</v>
      </c>
      <c r="H2" s="2" t="s">
        <v>39</v>
      </c>
      <c r="I2" s="2" t="s">
        <v>40</v>
      </c>
      <c r="J2" s="4" t="s">
        <v>41</v>
      </c>
    </row>
    <row r="3" spans="4:10" ht="60">
      <c r="D3" s="6"/>
      <c r="E3" s="82" t="s">
        <v>94</v>
      </c>
      <c r="F3" s="86"/>
      <c r="G3" s="86"/>
      <c r="H3" s="84" t="s">
        <v>95</v>
      </c>
      <c r="I3" s="84" t="s">
        <v>96</v>
      </c>
      <c r="J3" s="85" t="s">
        <v>93</v>
      </c>
    </row>
    <row r="4" spans="4:15" ht="15">
      <c r="D4" s="7"/>
      <c r="E4" s="24"/>
      <c r="F4" s="22"/>
      <c r="G4" s="22"/>
      <c r="H4" s="26"/>
      <c r="I4" s="26"/>
      <c r="J4" s="28"/>
      <c r="K4" s="8"/>
      <c r="L4" s="8"/>
      <c r="M4" s="8"/>
      <c r="N4" s="8"/>
      <c r="O4" s="8"/>
    </row>
    <row r="5" spans="4:10" ht="15">
      <c r="D5" s="6"/>
      <c r="E5" s="24"/>
      <c r="F5" s="22"/>
      <c r="G5" s="22"/>
      <c r="H5" s="26"/>
      <c r="I5" s="26"/>
      <c r="J5" s="28"/>
    </row>
    <row r="6" spans="4:10" ht="15">
      <c r="D6" s="6"/>
      <c r="E6" s="24"/>
      <c r="F6" s="22"/>
      <c r="G6" s="22"/>
      <c r="H6" s="26"/>
      <c r="I6" s="26"/>
      <c r="J6" s="28"/>
    </row>
    <row r="7" spans="2:10" ht="15">
      <c r="B7" s="30"/>
      <c r="C7" s="30"/>
      <c r="D7" s="6"/>
      <c r="E7" s="24"/>
      <c r="F7" s="22"/>
      <c r="G7" s="22"/>
      <c r="H7" s="26"/>
      <c r="I7" s="26"/>
      <c r="J7" s="28"/>
    </row>
    <row r="8" spans="4:10" ht="15">
      <c r="D8" s="6"/>
      <c r="E8" s="24"/>
      <c r="F8" s="22"/>
      <c r="G8" s="22"/>
      <c r="H8" s="26"/>
      <c r="I8" s="26"/>
      <c r="J8" s="28"/>
    </row>
    <row r="9" spans="5:10" ht="15">
      <c r="E9" s="24"/>
      <c r="F9" s="22"/>
      <c r="G9" s="22"/>
      <c r="H9" s="26"/>
      <c r="I9" s="26"/>
      <c r="J9" s="28"/>
    </row>
    <row r="10" spans="5:10" ht="15">
      <c r="E10" s="24"/>
      <c r="F10" s="22"/>
      <c r="G10" s="22"/>
      <c r="H10" s="26"/>
      <c r="I10" s="26"/>
      <c r="J10" s="28"/>
    </row>
    <row r="11" spans="5:10" ht="15">
      <c r="E11" s="24"/>
      <c r="F11" s="22"/>
      <c r="G11" s="22"/>
      <c r="H11" s="26"/>
      <c r="I11" s="26"/>
      <c r="J11" s="28"/>
    </row>
    <row r="12" spans="5:10" ht="15">
      <c r="E12" s="24"/>
      <c r="F12" s="22"/>
      <c r="G12" s="22"/>
      <c r="H12" s="26"/>
      <c r="I12" s="26"/>
      <c r="J12" s="28"/>
    </row>
    <row r="13" spans="5:10" ht="15">
      <c r="E13" s="24"/>
      <c r="F13" s="22"/>
      <c r="G13" s="22"/>
      <c r="H13" s="26"/>
      <c r="I13" s="26"/>
      <c r="J13" s="28"/>
    </row>
    <row r="14" spans="5:10" ht="15">
      <c r="E14" s="24"/>
      <c r="F14" s="22"/>
      <c r="G14" s="22"/>
      <c r="H14" s="26"/>
      <c r="I14" s="26"/>
      <c r="J14" s="28"/>
    </row>
    <row r="15" spans="2:10" ht="15.75" thickBot="1">
      <c r="B15" s="108" t="s">
        <v>33</v>
      </c>
      <c r="C15" s="108"/>
      <c r="E15" s="24"/>
      <c r="F15" s="22"/>
      <c r="G15" s="22"/>
      <c r="H15" s="26"/>
      <c r="I15" s="26"/>
      <c r="J15" s="28"/>
    </row>
    <row r="16" spans="2:10" ht="15">
      <c r="B16" s="109" t="s">
        <v>51</v>
      </c>
      <c r="C16" s="110"/>
      <c r="E16" s="24"/>
      <c r="F16" s="22"/>
      <c r="G16" s="22"/>
      <c r="H16" s="26"/>
      <c r="I16" s="26"/>
      <c r="J16" s="28"/>
    </row>
    <row r="17" spans="2:10" ht="15.75" thickBot="1">
      <c r="B17" s="105" t="s">
        <v>34</v>
      </c>
      <c r="C17" s="106"/>
      <c r="E17" s="25"/>
      <c r="F17" s="23"/>
      <c r="G17" s="23"/>
      <c r="H17" s="27"/>
      <c r="I17" s="27"/>
      <c r="J17" s="29"/>
    </row>
    <row r="18" spans="2:3" ht="15">
      <c r="B18" s="105" t="s">
        <v>35</v>
      </c>
      <c r="C18" s="106"/>
    </row>
    <row r="19" spans="2:3" ht="15">
      <c r="B19" s="105" t="s">
        <v>36</v>
      </c>
      <c r="C19" s="106"/>
    </row>
    <row r="20" spans="2:3" ht="15">
      <c r="B20" s="105" t="s">
        <v>37</v>
      </c>
      <c r="C20" s="106"/>
    </row>
    <row r="21" ht="15">
      <c r="B21" s="20"/>
    </row>
    <row r="22" ht="15">
      <c r="B22" s="20"/>
    </row>
    <row r="23" ht="15">
      <c r="B23" s="20"/>
    </row>
    <row r="24" ht="15">
      <c r="B24" s="20"/>
    </row>
    <row r="25" ht="15">
      <c r="B25" s="20"/>
    </row>
    <row r="26" ht="15">
      <c r="B26" s="20"/>
    </row>
  </sheetData>
  <sheetProtection/>
  <mergeCells count="7">
    <mergeCell ref="B20:C20"/>
    <mergeCell ref="B1:C2"/>
    <mergeCell ref="B15:C15"/>
    <mergeCell ref="B16:C16"/>
    <mergeCell ref="B17:C17"/>
    <mergeCell ref="B18:C18"/>
    <mergeCell ref="B19:C19"/>
  </mergeCells>
  <dataValidations count="1">
    <dataValidation type="list" allowBlank="1" showInputMessage="1" showErrorMessage="1" sqref="F3:G17">
      <formula1>Scales</formula1>
    </dataValidation>
  </dataValidations>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Sheet12"/>
  <dimension ref="B1:O26"/>
  <sheetViews>
    <sheetView showGridLines="0" showRowColHeaders="0" zoomScalePageLayoutView="0" workbookViewId="0" topLeftCell="A1">
      <selection activeCell="A1" sqref="A1"/>
    </sheetView>
  </sheetViews>
  <sheetFormatPr defaultColWidth="9.140625" defaultRowHeight="15"/>
  <cols>
    <col min="1" max="1" width="3.57421875" style="5" customWidth="1"/>
    <col min="2" max="3" width="14.7109375" style="5" customWidth="1"/>
    <col min="4" max="4" width="2.7109375" style="5" customWidth="1"/>
    <col min="5" max="5" width="35.57421875" style="5" customWidth="1"/>
    <col min="6" max="7" width="18.7109375" style="5" customWidth="1"/>
    <col min="8" max="9" width="35.57421875" style="5" customWidth="1"/>
    <col min="10" max="10" width="24.57421875" style="5" customWidth="1"/>
    <col min="11" max="16384" width="9.140625" style="5" customWidth="1"/>
  </cols>
  <sheetData>
    <row r="1" spans="2:3" ht="15">
      <c r="B1" s="107" t="s">
        <v>0</v>
      </c>
      <c r="C1" s="107"/>
    </row>
    <row r="2" spans="2:10" ht="15.75" thickBot="1">
      <c r="B2" s="107"/>
      <c r="C2" s="107"/>
      <c r="D2" s="3"/>
      <c r="E2" s="21" t="s">
        <v>57</v>
      </c>
      <c r="F2" s="2" t="s">
        <v>1</v>
      </c>
      <c r="G2" s="2" t="s">
        <v>62</v>
      </c>
      <c r="H2" s="2" t="s">
        <v>39</v>
      </c>
      <c r="I2" s="2" t="s">
        <v>40</v>
      </c>
      <c r="J2" s="21" t="s">
        <v>41</v>
      </c>
    </row>
    <row r="3" spans="4:10" ht="60">
      <c r="D3" s="6"/>
      <c r="E3" s="82" t="s">
        <v>94</v>
      </c>
      <c r="F3" s="86"/>
      <c r="G3" s="86"/>
      <c r="H3" s="84" t="s">
        <v>95</v>
      </c>
      <c r="I3" s="84" t="s">
        <v>96</v>
      </c>
      <c r="J3" s="85" t="s">
        <v>93</v>
      </c>
    </row>
    <row r="4" spans="4:15" ht="15">
      <c r="D4" s="7"/>
      <c r="E4" s="24"/>
      <c r="F4" s="22"/>
      <c r="G4" s="22"/>
      <c r="H4" s="26"/>
      <c r="I4" s="26"/>
      <c r="J4" s="28"/>
      <c r="K4" s="8"/>
      <c r="L4" s="8"/>
      <c r="M4" s="8"/>
      <c r="N4" s="8"/>
      <c r="O4" s="8"/>
    </row>
    <row r="5" spans="4:10" ht="15">
      <c r="D5" s="6"/>
      <c r="E5" s="24"/>
      <c r="F5" s="22"/>
      <c r="G5" s="22"/>
      <c r="H5" s="26"/>
      <c r="I5" s="26"/>
      <c r="J5" s="28"/>
    </row>
    <row r="6" spans="4:10" ht="15">
      <c r="D6" s="6"/>
      <c r="E6" s="24"/>
      <c r="F6" s="22"/>
      <c r="G6" s="22"/>
      <c r="H6" s="26"/>
      <c r="I6" s="26"/>
      <c r="J6" s="28"/>
    </row>
    <row r="7" spans="2:10" ht="15">
      <c r="B7" s="30"/>
      <c r="C7" s="30"/>
      <c r="D7" s="6"/>
      <c r="E7" s="24"/>
      <c r="F7" s="22"/>
      <c r="G7" s="22"/>
      <c r="H7" s="26"/>
      <c r="I7" s="26"/>
      <c r="J7" s="28"/>
    </row>
    <row r="8" spans="4:10" ht="15">
      <c r="D8" s="6"/>
      <c r="E8" s="24"/>
      <c r="F8" s="22"/>
      <c r="G8" s="22"/>
      <c r="H8" s="26"/>
      <c r="I8" s="26"/>
      <c r="J8" s="28"/>
    </row>
    <row r="9" spans="5:10" ht="15">
      <c r="E9" s="24"/>
      <c r="F9" s="22"/>
      <c r="G9" s="22"/>
      <c r="H9" s="26"/>
      <c r="I9" s="26"/>
      <c r="J9" s="28"/>
    </row>
    <row r="10" spans="5:10" ht="15">
      <c r="E10" s="24"/>
      <c r="F10" s="22"/>
      <c r="G10" s="22"/>
      <c r="H10" s="26"/>
      <c r="I10" s="26"/>
      <c r="J10" s="28"/>
    </row>
    <row r="11" spans="5:10" ht="15">
      <c r="E11" s="24"/>
      <c r="F11" s="22"/>
      <c r="G11" s="22"/>
      <c r="H11" s="26"/>
      <c r="I11" s="26"/>
      <c r="J11" s="28"/>
    </row>
    <row r="12" spans="5:10" ht="15">
      <c r="E12" s="24"/>
      <c r="F12" s="22"/>
      <c r="G12" s="22"/>
      <c r="H12" s="26"/>
      <c r="I12" s="26"/>
      <c r="J12" s="28"/>
    </row>
    <row r="13" spans="5:10" ht="15">
      <c r="E13" s="24"/>
      <c r="F13" s="22"/>
      <c r="G13" s="22"/>
      <c r="H13" s="26"/>
      <c r="I13" s="26"/>
      <c r="J13" s="28"/>
    </row>
    <row r="14" spans="5:10" ht="15">
      <c r="E14" s="24"/>
      <c r="F14" s="22"/>
      <c r="G14" s="22"/>
      <c r="H14" s="26"/>
      <c r="I14" s="26"/>
      <c r="J14" s="28"/>
    </row>
    <row r="15" spans="2:10" ht="15.75" thickBot="1">
      <c r="B15" s="108" t="s">
        <v>56</v>
      </c>
      <c r="C15" s="108"/>
      <c r="E15" s="24"/>
      <c r="F15" s="22"/>
      <c r="G15" s="22"/>
      <c r="H15" s="26"/>
      <c r="I15" s="26"/>
      <c r="J15" s="28"/>
    </row>
    <row r="16" spans="2:10" ht="15">
      <c r="B16" s="109" t="s">
        <v>60</v>
      </c>
      <c r="C16" s="110"/>
      <c r="E16" s="24"/>
      <c r="F16" s="22"/>
      <c r="G16" s="22"/>
      <c r="H16" s="26"/>
      <c r="I16" s="26"/>
      <c r="J16" s="28"/>
    </row>
    <row r="17" spans="2:10" ht="15.75" thickBot="1">
      <c r="B17" s="105" t="s">
        <v>34</v>
      </c>
      <c r="C17" s="106"/>
      <c r="E17" s="25"/>
      <c r="F17" s="23"/>
      <c r="G17" s="23"/>
      <c r="H17" s="27"/>
      <c r="I17" s="27"/>
      <c r="J17" s="29"/>
    </row>
    <row r="18" spans="2:3" ht="15">
      <c r="B18" s="105" t="s">
        <v>35</v>
      </c>
      <c r="C18" s="106"/>
    </row>
    <row r="19" spans="2:3" ht="15">
      <c r="B19" s="105" t="s">
        <v>36</v>
      </c>
      <c r="C19" s="106"/>
    </row>
    <row r="20" spans="2:3" ht="15">
      <c r="B20" s="105" t="s">
        <v>37</v>
      </c>
      <c r="C20" s="106"/>
    </row>
    <row r="21" ht="15">
      <c r="B21" s="20"/>
    </row>
    <row r="22" ht="15">
      <c r="B22" s="20"/>
    </row>
    <row r="23" ht="15">
      <c r="B23" s="20"/>
    </row>
    <row r="24" ht="15">
      <c r="B24" s="20"/>
    </row>
    <row r="25" ht="15">
      <c r="B25" s="20"/>
    </row>
    <row r="26" ht="15">
      <c r="B26" s="20"/>
    </row>
  </sheetData>
  <sheetProtection/>
  <mergeCells count="7">
    <mergeCell ref="B20:C20"/>
    <mergeCell ref="B1:C2"/>
    <mergeCell ref="B15:C15"/>
    <mergeCell ref="B16:C16"/>
    <mergeCell ref="B17:C17"/>
    <mergeCell ref="B18:C18"/>
    <mergeCell ref="B19:C19"/>
  </mergeCells>
  <dataValidations count="1">
    <dataValidation type="list" allowBlank="1" showInputMessage="1" showErrorMessage="1" sqref="F3:G17">
      <formula1>Scales</formula1>
    </dataValidation>
  </dataValidations>
  <printOptions/>
  <pageMargins left="0.7" right="0.7" top="0.75" bottom="0.75" header="0.3" footer="0.3"/>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sheetPr codeName="Sheet13"/>
  <dimension ref="B1:O26"/>
  <sheetViews>
    <sheetView showGridLines="0" showRowColHeaders="0" zoomScalePageLayoutView="0" workbookViewId="0" topLeftCell="A1">
      <selection activeCell="A1" sqref="A1"/>
    </sheetView>
  </sheetViews>
  <sheetFormatPr defaultColWidth="9.140625" defaultRowHeight="15"/>
  <cols>
    <col min="1" max="1" width="3.57421875" style="5" customWidth="1"/>
    <col min="2" max="3" width="14.7109375" style="5" customWidth="1"/>
    <col min="4" max="4" width="2.7109375" style="5" customWidth="1"/>
    <col min="5" max="5" width="35.57421875" style="5" customWidth="1"/>
    <col min="6" max="7" width="18.7109375" style="5" customWidth="1"/>
    <col min="8" max="9" width="35.57421875" style="5" customWidth="1"/>
    <col min="10" max="10" width="24.57421875" style="5" customWidth="1"/>
    <col min="11" max="16384" width="9.140625" style="5" customWidth="1"/>
  </cols>
  <sheetData>
    <row r="1" spans="2:3" ht="15">
      <c r="B1" s="107" t="s">
        <v>0</v>
      </c>
      <c r="C1" s="107"/>
    </row>
    <row r="2" spans="2:10" ht="15.75" thickBot="1">
      <c r="B2" s="107"/>
      <c r="C2" s="107"/>
      <c r="D2" s="3"/>
      <c r="E2" s="21" t="s">
        <v>55</v>
      </c>
      <c r="F2" s="2" t="s">
        <v>1</v>
      </c>
      <c r="G2" s="2" t="s">
        <v>62</v>
      </c>
      <c r="H2" s="2" t="s">
        <v>39</v>
      </c>
      <c r="I2" s="2" t="s">
        <v>40</v>
      </c>
      <c r="J2" s="21" t="s">
        <v>41</v>
      </c>
    </row>
    <row r="3" spans="2:10" ht="60">
      <c r="B3" s="30"/>
      <c r="C3" s="30"/>
      <c r="D3" s="6"/>
      <c r="E3" s="82" t="s">
        <v>94</v>
      </c>
      <c r="F3" s="86"/>
      <c r="G3" s="86"/>
      <c r="H3" s="84" t="s">
        <v>95</v>
      </c>
      <c r="I3" s="84" t="s">
        <v>96</v>
      </c>
      <c r="J3" s="85" t="s">
        <v>93</v>
      </c>
    </row>
    <row r="4" spans="2:15" ht="15">
      <c r="B4" s="30"/>
      <c r="C4" s="30"/>
      <c r="D4" s="7"/>
      <c r="E4" s="24"/>
      <c r="F4" s="22"/>
      <c r="G4" s="22"/>
      <c r="H4" s="26"/>
      <c r="I4" s="26"/>
      <c r="J4" s="28"/>
      <c r="K4" s="8"/>
      <c r="L4" s="8"/>
      <c r="M4" s="8"/>
      <c r="N4" s="8"/>
      <c r="O4" s="8"/>
    </row>
    <row r="5" spans="2:10" ht="15">
      <c r="B5" s="30"/>
      <c r="C5" s="30"/>
      <c r="D5" s="6"/>
      <c r="E5" s="24"/>
      <c r="F5" s="22"/>
      <c r="G5" s="22"/>
      <c r="H5" s="26"/>
      <c r="I5" s="26"/>
      <c r="J5" s="28"/>
    </row>
    <row r="6" spans="2:10" ht="15">
      <c r="B6" s="30"/>
      <c r="C6" s="30"/>
      <c r="D6" s="6"/>
      <c r="E6" s="24"/>
      <c r="F6" s="22"/>
      <c r="G6" s="22"/>
      <c r="H6" s="26"/>
      <c r="I6" s="26"/>
      <c r="J6" s="28"/>
    </row>
    <row r="7" spans="2:10" ht="15">
      <c r="B7" s="30"/>
      <c r="C7" s="30"/>
      <c r="D7" s="6"/>
      <c r="E7" s="83"/>
      <c r="F7" s="22"/>
      <c r="G7" s="22"/>
      <c r="H7" s="26"/>
      <c r="I7" s="26"/>
      <c r="J7" s="28"/>
    </row>
    <row r="8" spans="4:10" ht="15">
      <c r="D8" s="6"/>
      <c r="E8" s="24"/>
      <c r="F8" s="22"/>
      <c r="G8" s="22"/>
      <c r="H8" s="26"/>
      <c r="I8" s="26"/>
      <c r="J8" s="28"/>
    </row>
    <row r="9" spans="5:10" ht="15">
      <c r="E9" s="24"/>
      <c r="F9" s="22"/>
      <c r="G9" s="22"/>
      <c r="H9" s="26"/>
      <c r="I9" s="26"/>
      <c r="J9" s="28"/>
    </row>
    <row r="10" spans="5:10" ht="15">
      <c r="E10" s="24"/>
      <c r="F10" s="22"/>
      <c r="G10" s="22"/>
      <c r="H10" s="26"/>
      <c r="I10" s="26"/>
      <c r="J10" s="28"/>
    </row>
    <row r="11" spans="5:10" ht="15">
      <c r="E11" s="24"/>
      <c r="F11" s="22"/>
      <c r="G11" s="22"/>
      <c r="H11" s="26"/>
      <c r="I11" s="26"/>
      <c r="J11" s="28"/>
    </row>
    <row r="12" spans="5:10" ht="15">
      <c r="E12" s="24"/>
      <c r="F12" s="22"/>
      <c r="G12" s="22"/>
      <c r="H12" s="26"/>
      <c r="I12" s="26"/>
      <c r="J12" s="28"/>
    </row>
    <row r="13" spans="5:10" ht="15">
      <c r="E13" s="24"/>
      <c r="F13" s="22"/>
      <c r="G13" s="22"/>
      <c r="H13" s="26"/>
      <c r="I13" s="26"/>
      <c r="J13" s="28"/>
    </row>
    <row r="14" spans="5:10" ht="15">
      <c r="E14" s="24"/>
      <c r="F14" s="22"/>
      <c r="G14" s="22"/>
      <c r="H14" s="26"/>
      <c r="I14" s="26"/>
      <c r="J14" s="28"/>
    </row>
    <row r="15" spans="2:10" ht="15.75" thickBot="1">
      <c r="B15" s="108" t="s">
        <v>54</v>
      </c>
      <c r="C15" s="108"/>
      <c r="E15" s="24"/>
      <c r="F15" s="22"/>
      <c r="G15" s="22"/>
      <c r="H15" s="26"/>
      <c r="I15" s="26"/>
      <c r="J15" s="28"/>
    </row>
    <row r="16" spans="2:10" ht="15">
      <c r="B16" s="109" t="s">
        <v>61</v>
      </c>
      <c r="C16" s="110"/>
      <c r="E16" s="24"/>
      <c r="F16" s="22"/>
      <c r="G16" s="22"/>
      <c r="H16" s="26"/>
      <c r="I16" s="26"/>
      <c r="J16" s="28"/>
    </row>
    <row r="17" spans="2:10" ht="15.75" thickBot="1">
      <c r="B17" s="105" t="s">
        <v>34</v>
      </c>
      <c r="C17" s="106"/>
      <c r="E17" s="25"/>
      <c r="F17" s="23"/>
      <c r="G17" s="23"/>
      <c r="H17" s="27"/>
      <c r="I17" s="27"/>
      <c r="J17" s="29"/>
    </row>
    <row r="18" spans="2:3" ht="15">
      <c r="B18" s="105" t="s">
        <v>35</v>
      </c>
      <c r="C18" s="106"/>
    </row>
    <row r="19" spans="2:3" ht="15">
      <c r="B19" s="105" t="s">
        <v>36</v>
      </c>
      <c r="C19" s="106"/>
    </row>
    <row r="20" spans="2:3" ht="15">
      <c r="B20" s="105" t="s">
        <v>37</v>
      </c>
      <c r="C20" s="106"/>
    </row>
    <row r="21" ht="15">
      <c r="B21" s="20"/>
    </row>
    <row r="22" ht="15">
      <c r="B22" s="20"/>
    </row>
    <row r="23" ht="15">
      <c r="B23" s="20"/>
    </row>
    <row r="24" ht="15">
      <c r="B24" s="20"/>
    </row>
    <row r="25" ht="15">
      <c r="B25" s="20"/>
    </row>
    <row r="26" ht="15">
      <c r="B26" s="20"/>
    </row>
  </sheetData>
  <sheetProtection/>
  <mergeCells count="7">
    <mergeCell ref="B20:C20"/>
    <mergeCell ref="B1:C2"/>
    <mergeCell ref="B15:C15"/>
    <mergeCell ref="B16:C16"/>
    <mergeCell ref="B17:C17"/>
    <mergeCell ref="B18:C18"/>
    <mergeCell ref="B19:C19"/>
  </mergeCells>
  <dataValidations count="1">
    <dataValidation type="list" allowBlank="1" showInputMessage="1" showErrorMessage="1" sqref="F3:G17">
      <formula1>Scales</formula1>
    </dataValidation>
  </dataValidations>
  <printOptions/>
  <pageMargins left="0.7" right="0.7" top="0.75" bottom="0.75" header="0.3" footer="0.3"/>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Sheet3">
    <tabColor rgb="FF003366"/>
  </sheetPr>
  <dimension ref="A1:F35"/>
  <sheetViews>
    <sheetView zoomScalePageLayoutView="0" workbookViewId="0" topLeftCell="A24">
      <selection activeCell="C35" sqref="C35"/>
    </sheetView>
  </sheetViews>
  <sheetFormatPr defaultColWidth="9.140625" defaultRowHeight="15"/>
  <cols>
    <col min="1" max="1" width="31.7109375" style="17" bestFit="1" customWidth="1"/>
    <col min="2" max="2" width="3.00390625" style="0" bestFit="1" customWidth="1"/>
    <col min="3" max="4" width="14.140625" style="0" customWidth="1"/>
    <col min="5" max="5" width="13.140625" style="0" customWidth="1"/>
  </cols>
  <sheetData>
    <row r="1" spans="1:2" ht="15">
      <c r="A1" s="18" t="s">
        <v>26</v>
      </c>
      <c r="B1" s="19" t="s">
        <v>27</v>
      </c>
    </row>
    <row r="2" spans="1:2" ht="15">
      <c r="A2" s="17" t="s">
        <v>8</v>
      </c>
      <c r="B2" s="10">
        <v>1</v>
      </c>
    </row>
    <row r="3" spans="1:2" ht="15">
      <c r="A3" s="17" t="s">
        <v>9</v>
      </c>
      <c r="B3" s="10">
        <v>2</v>
      </c>
    </row>
    <row r="4" spans="1:2" ht="15">
      <c r="A4" s="17" t="s">
        <v>10</v>
      </c>
      <c r="B4" s="10">
        <v>3</v>
      </c>
    </row>
    <row r="5" spans="1:2" ht="15">
      <c r="A5" s="17" t="s">
        <v>11</v>
      </c>
      <c r="B5" s="10">
        <v>4</v>
      </c>
    </row>
    <row r="6" spans="1:2" ht="15">
      <c r="A6" s="17" t="s">
        <v>12</v>
      </c>
      <c r="B6" s="10">
        <v>5</v>
      </c>
    </row>
    <row r="7" spans="1:2" ht="15">
      <c r="A7" s="17" t="s">
        <v>13</v>
      </c>
      <c r="B7" s="10">
        <v>6</v>
      </c>
    </row>
    <row r="8" spans="1:2" ht="15">
      <c r="A8" s="17" t="s">
        <v>14</v>
      </c>
      <c r="B8" s="10">
        <v>7</v>
      </c>
    </row>
    <row r="9" spans="1:2" ht="15">
      <c r="A9" s="17" t="s">
        <v>15</v>
      </c>
      <c r="B9" s="10">
        <v>8</v>
      </c>
    </row>
    <row r="10" spans="1:2" ht="15">
      <c r="A10" s="17" t="s">
        <v>16</v>
      </c>
      <c r="B10" s="10">
        <v>9</v>
      </c>
    </row>
    <row r="11" spans="1:2" ht="15">
      <c r="A11" s="17" t="s">
        <v>17</v>
      </c>
      <c r="B11" s="10">
        <v>10</v>
      </c>
    </row>
    <row r="12" spans="1:2" ht="15">
      <c r="A12" s="17" t="s">
        <v>18</v>
      </c>
      <c r="B12" s="10">
        <v>11</v>
      </c>
    </row>
    <row r="13" spans="1:2" ht="15">
      <c r="A13" s="17" t="s">
        <v>19</v>
      </c>
      <c r="B13" s="10">
        <v>12</v>
      </c>
    </row>
    <row r="14" spans="1:2" ht="15">
      <c r="A14" s="17" t="s">
        <v>20</v>
      </c>
      <c r="B14" s="10">
        <v>13</v>
      </c>
    </row>
    <row r="15" spans="1:2" ht="15">
      <c r="A15" s="17" t="s">
        <v>21</v>
      </c>
      <c r="B15" s="10">
        <v>14</v>
      </c>
    </row>
    <row r="16" spans="1:2" ht="15">
      <c r="A16" s="17" t="s">
        <v>22</v>
      </c>
      <c r="B16" s="10">
        <v>15</v>
      </c>
    </row>
    <row r="17" spans="1:2" ht="15">
      <c r="A17" s="17" t="s">
        <v>23</v>
      </c>
      <c r="B17" s="10">
        <v>16</v>
      </c>
    </row>
    <row r="18" spans="1:2" ht="15">
      <c r="A18" s="17" t="s">
        <v>24</v>
      </c>
      <c r="B18" s="10">
        <v>18</v>
      </c>
    </row>
    <row r="19" spans="1:2" ht="15">
      <c r="A19" s="17" t="s">
        <v>25</v>
      </c>
      <c r="B19" s="10">
        <v>17</v>
      </c>
    </row>
    <row r="21" ht="15">
      <c r="A21" s="17" t="s">
        <v>44</v>
      </c>
    </row>
    <row r="22" ht="15">
      <c r="A22" s="17" t="s">
        <v>29</v>
      </c>
    </row>
    <row r="23" ht="15">
      <c r="A23" s="17" t="s">
        <v>2</v>
      </c>
    </row>
    <row r="24" ht="15">
      <c r="A24" s="17" t="s">
        <v>42</v>
      </c>
    </row>
    <row r="25" ht="15">
      <c r="A25" s="17" t="s">
        <v>43</v>
      </c>
    </row>
    <row r="26" ht="15">
      <c r="A26" s="17" t="s">
        <v>3</v>
      </c>
    </row>
    <row r="27" spans="3:4" ht="15">
      <c r="C27" s="107"/>
      <c r="D27" s="107"/>
    </row>
    <row r="28" spans="3:4" ht="15.75" thickBot="1">
      <c r="C28" s="107"/>
      <c r="D28" s="107"/>
    </row>
    <row r="29" spans="3:6" ht="30.75" thickBot="1">
      <c r="C29" s="12" t="s">
        <v>30</v>
      </c>
      <c r="D29" s="9" t="s">
        <v>32</v>
      </c>
      <c r="E29" s="9" t="s">
        <v>28</v>
      </c>
      <c r="F29" s="3"/>
    </row>
    <row r="30" spans="3:6" ht="30.75" thickBot="1">
      <c r="C30" s="12" t="s">
        <v>31</v>
      </c>
      <c r="D30" s="12" t="s">
        <v>33</v>
      </c>
      <c r="E30" s="5"/>
      <c r="F30" s="5"/>
    </row>
    <row r="31" spans="3:6" ht="30.75" thickBot="1">
      <c r="C31" s="12" t="s">
        <v>56</v>
      </c>
      <c r="D31" s="12" t="s">
        <v>54</v>
      </c>
      <c r="E31" s="34" t="s">
        <v>70</v>
      </c>
      <c r="F31" s="5"/>
    </row>
    <row r="32" spans="1:6" s="32" customFormat="1" ht="15.75" thickBot="1">
      <c r="A32" s="66"/>
      <c r="C32" s="67"/>
      <c r="D32" s="67"/>
      <c r="E32" s="68"/>
      <c r="F32" s="69"/>
    </row>
    <row r="33" spans="3:4" ht="30.75" thickBot="1">
      <c r="C33" s="11" t="s">
        <v>30</v>
      </c>
      <c r="D33" s="11" t="s">
        <v>32</v>
      </c>
    </row>
    <row r="34" spans="3:4" ht="30.75" thickBot="1">
      <c r="C34" s="11" t="s">
        <v>31</v>
      </c>
      <c r="D34" s="11" t="s">
        <v>33</v>
      </c>
    </row>
    <row r="35" spans="3:4" ht="30.75" thickBot="1">
      <c r="C35" s="11" t="s">
        <v>56</v>
      </c>
      <c r="D35" s="11" t="s">
        <v>54</v>
      </c>
    </row>
  </sheetData>
  <sheetProtection/>
  <mergeCells count="1">
    <mergeCell ref="C27:D28"/>
  </mergeCells>
  <hyperlinks>
    <hyperlink ref="E31" location="Graph!A1" display="Graph"/>
    <hyperlink ref="E29" location="Intro!A1" display="Return to Introduction"/>
    <hyperlink ref="D35" location="Reporting!A1" display="Reputational Objectives"/>
    <hyperlink ref="C35" location="Operational!A1" display="Financial Objectives"/>
    <hyperlink ref="D34" location="Reputational!A1" display="Reputational Objectives"/>
    <hyperlink ref="D33" location="Compliance!A1" display="Compliance Objectives"/>
    <hyperlink ref="C34" location="Financial!A1" display="Financial Objectives"/>
    <hyperlink ref="C33" location="Strategic!A1" display="Strategic Objectives"/>
    <hyperlink ref="D31" location="Reporting!A1" display="Reputational Objectives"/>
    <hyperlink ref="C31" location="Operational!A1" display="Financial Objectives"/>
    <hyperlink ref="D30" location="Reputational!A1" display="Reputational Objectives"/>
    <hyperlink ref="D29" location="Compliance!A1" display="Compliance Objectives"/>
    <hyperlink ref="C30" location="Financial!A1" display="Financial Objectives"/>
    <hyperlink ref="C29" location="Strategic!A1" display="Strategic Objectives"/>
  </hyperlink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Q139"/>
  <sheetViews>
    <sheetView showGridLines="0" showRowColHeaders="0" zoomScalePageLayoutView="0" workbookViewId="0" topLeftCell="A1">
      <selection activeCell="A1" sqref="A1"/>
    </sheetView>
  </sheetViews>
  <sheetFormatPr defaultColWidth="9.140625" defaultRowHeight="15"/>
  <cols>
    <col min="1" max="1" width="3.57421875" style="5" customWidth="1"/>
    <col min="2" max="3" width="14.7109375" style="5" customWidth="1"/>
    <col min="4" max="4" width="2.7109375" style="5" customWidth="1"/>
    <col min="5" max="5" width="24.28125" style="1" customWidth="1"/>
    <col min="6" max="6" width="17.00390625" style="1" customWidth="1"/>
    <col min="7" max="7" width="19.421875" style="1" customWidth="1"/>
    <col min="8" max="8" width="14.00390625" style="40" customWidth="1"/>
    <col min="9" max="9" width="9.140625" style="40" customWidth="1"/>
    <col min="10" max="10" width="18.57421875" style="40" customWidth="1"/>
    <col min="11" max="11" width="14.00390625" style="40" customWidth="1"/>
    <col min="12" max="12" width="9.140625" style="40" customWidth="1"/>
    <col min="13" max="13" width="18.421875" style="40" bestFit="1" customWidth="1"/>
    <col min="14" max="14" width="14.57421875" style="40" customWidth="1"/>
    <col min="15" max="15" width="12.57421875" style="40" customWidth="1"/>
    <col min="16" max="16" width="11.140625" style="40" customWidth="1"/>
    <col min="17" max="17" width="11.57421875" style="40" customWidth="1"/>
    <col min="18" max="18" width="9.140625" style="40" customWidth="1"/>
    <col min="19" max="16384" width="9.140625" style="1" customWidth="1"/>
  </cols>
  <sheetData>
    <row r="1" spans="2:17" ht="15">
      <c r="B1" s="107" t="s">
        <v>0</v>
      </c>
      <c r="C1" s="107"/>
      <c r="O1" s="40" t="s">
        <v>69</v>
      </c>
      <c r="P1" s="40" t="s">
        <v>62</v>
      </c>
      <c r="Q1" s="40" t="s">
        <v>39</v>
      </c>
    </row>
    <row r="2" spans="2:17" ht="15">
      <c r="B2" s="107"/>
      <c r="C2" s="107"/>
      <c r="D2" s="3"/>
      <c r="N2" s="40" t="s">
        <v>63</v>
      </c>
      <c r="O2" s="40">
        <f>J35</f>
        <v>0</v>
      </c>
      <c r="P2" s="40">
        <f>K35</f>
        <v>0</v>
      </c>
      <c r="Q2" s="40">
        <f aca="true" t="shared" si="0" ref="Q2:Q7">O2*P2</f>
        <v>0</v>
      </c>
    </row>
    <row r="3" spans="2:17" ht="15">
      <c r="B3" s="30"/>
      <c r="C3" s="30"/>
      <c r="D3" s="6"/>
      <c r="N3" s="40" t="s">
        <v>64</v>
      </c>
      <c r="O3" s="40">
        <f>J52</f>
        <v>0</v>
      </c>
      <c r="P3" s="40">
        <f>K52</f>
        <v>0</v>
      </c>
      <c r="Q3" s="40">
        <f t="shared" si="0"/>
        <v>0</v>
      </c>
    </row>
    <row r="4" spans="2:17" ht="15">
      <c r="B4" s="30"/>
      <c r="C4" s="30"/>
      <c r="D4" s="7"/>
      <c r="N4" s="40" t="s">
        <v>65</v>
      </c>
      <c r="O4" s="40">
        <f>J69</f>
        <v>0</v>
      </c>
      <c r="P4" s="40">
        <f>K69</f>
        <v>0</v>
      </c>
      <c r="Q4" s="40">
        <f t="shared" si="0"/>
        <v>0</v>
      </c>
    </row>
    <row r="5" spans="2:17" ht="15">
      <c r="B5" s="30"/>
      <c r="C5" s="30"/>
      <c r="D5" s="6"/>
      <c r="N5" s="40" t="s">
        <v>66</v>
      </c>
      <c r="O5" s="40">
        <f>J86</f>
        <v>0</v>
      </c>
      <c r="P5" s="40">
        <f>K86</f>
        <v>0</v>
      </c>
      <c r="Q5" s="40">
        <f t="shared" si="0"/>
        <v>0</v>
      </c>
    </row>
    <row r="6" spans="2:17" ht="58.5" customHeight="1">
      <c r="B6" s="30"/>
      <c r="C6" s="30"/>
      <c r="D6" s="6"/>
      <c r="N6" s="40" t="s">
        <v>67</v>
      </c>
      <c r="O6" s="40">
        <f>J103</f>
        <v>0</v>
      </c>
      <c r="P6" s="40">
        <f>K103</f>
        <v>0</v>
      </c>
      <c r="Q6" s="40">
        <f t="shared" si="0"/>
        <v>0</v>
      </c>
    </row>
    <row r="7" spans="2:17" ht="20.25" customHeight="1">
      <c r="B7" s="111" t="s">
        <v>71</v>
      </c>
      <c r="C7" s="111"/>
      <c r="D7" s="6"/>
      <c r="N7" s="40" t="s">
        <v>68</v>
      </c>
      <c r="O7" s="40">
        <f>J120</f>
        <v>0</v>
      </c>
      <c r="P7" s="40">
        <f>K120</f>
        <v>0</v>
      </c>
      <c r="Q7" s="40">
        <f t="shared" si="0"/>
        <v>0</v>
      </c>
    </row>
    <row r="8" spans="2:4" ht="20.25" customHeight="1">
      <c r="B8" s="111"/>
      <c r="C8" s="111"/>
      <c r="D8" s="6"/>
    </row>
    <row r="9" spans="2:3" ht="20.25" customHeight="1">
      <c r="B9" s="111"/>
      <c r="C9" s="111"/>
    </row>
    <row r="10" spans="2:3" ht="20.25" customHeight="1">
      <c r="B10" s="111"/>
      <c r="C10" s="111"/>
    </row>
    <row r="11" spans="2:3" ht="20.25" customHeight="1">
      <c r="B11" s="111"/>
      <c r="C11" s="111"/>
    </row>
    <row r="12" spans="2:3" ht="20.25" customHeight="1">
      <c r="B12" s="111"/>
      <c r="C12" s="111"/>
    </row>
    <row r="13" spans="2:3" ht="20.25" customHeight="1">
      <c r="B13" s="111"/>
      <c r="C13" s="111"/>
    </row>
    <row r="14" spans="2:3" ht="15">
      <c r="B14" s="111"/>
      <c r="C14" s="111"/>
    </row>
    <row r="15" spans="2:3" ht="16.5" customHeight="1">
      <c r="B15" s="111"/>
      <c r="C15" s="111"/>
    </row>
    <row r="16" ht="15"/>
    <row r="17" ht="15"/>
    <row r="19" spans="5:14" ht="30.75" customHeight="1">
      <c r="E19" s="36"/>
      <c r="F19" s="36"/>
      <c r="G19" s="36"/>
      <c r="H19" s="43" t="s">
        <v>1</v>
      </c>
      <c r="I19" s="43" t="s">
        <v>1</v>
      </c>
      <c r="J19" s="41" t="s">
        <v>1</v>
      </c>
      <c r="K19" s="41" t="s">
        <v>62</v>
      </c>
      <c r="L19" s="41"/>
      <c r="M19" s="41"/>
      <c r="N19" s="41"/>
    </row>
    <row r="20" spans="8:14" ht="15">
      <c r="H20" s="40">
        <f>Strategic!E3</f>
        <v>0</v>
      </c>
      <c r="I20" s="40">
        <f>Strategic!F3</f>
        <v>0</v>
      </c>
      <c r="J20" s="40">
        <f aca="true" t="shared" si="1" ref="J20:J34">IF(ISNA(VLOOKUP(H20,$M$20:$N$25,2,FALSE)),0,VLOOKUP(H20,$M$20:$N$25,2,FALSE))</f>
        <v>0</v>
      </c>
      <c r="K20" s="40">
        <f aca="true" t="shared" si="2" ref="K20:K34">IF(ISNA(VLOOKUP(I20,$M$20:$N$25,2,FALSE)),0,VLOOKUP(I20,$M$20:$N$25,2,FALSE))</f>
        <v>0</v>
      </c>
      <c r="M20" s="40" t="s">
        <v>44</v>
      </c>
      <c r="N20" s="40">
        <v>5</v>
      </c>
    </row>
    <row r="21" spans="2:14" ht="15">
      <c r="B21" s="20"/>
      <c r="H21" s="40">
        <f>Strategic!E4</f>
        <v>0</v>
      </c>
      <c r="I21" s="40">
        <f>Strategic!F4</f>
        <v>0</v>
      </c>
      <c r="J21" s="40">
        <f t="shared" si="1"/>
        <v>0</v>
      </c>
      <c r="K21" s="40">
        <f t="shared" si="2"/>
        <v>0</v>
      </c>
      <c r="M21" s="40" t="s">
        <v>29</v>
      </c>
      <c r="N21" s="40">
        <v>4</v>
      </c>
    </row>
    <row r="22" spans="2:14" ht="15">
      <c r="B22" s="20"/>
      <c r="H22" s="40">
        <f>Strategic!E5</f>
        <v>0</v>
      </c>
      <c r="I22" s="40">
        <f>Strategic!F5</f>
        <v>0</v>
      </c>
      <c r="J22" s="40">
        <f t="shared" si="1"/>
        <v>0</v>
      </c>
      <c r="K22" s="40">
        <f t="shared" si="2"/>
        <v>0</v>
      </c>
      <c r="M22" s="40" t="s">
        <v>2</v>
      </c>
      <c r="N22" s="40">
        <v>3</v>
      </c>
    </row>
    <row r="23" spans="2:14" ht="15">
      <c r="B23" s="20"/>
      <c r="H23" s="40">
        <f>Strategic!E6</f>
        <v>0</v>
      </c>
      <c r="I23" s="40">
        <f>Strategic!F6</f>
        <v>0</v>
      </c>
      <c r="J23" s="40">
        <f t="shared" si="1"/>
        <v>0</v>
      </c>
      <c r="K23" s="40">
        <f t="shared" si="2"/>
        <v>0</v>
      </c>
      <c r="M23" s="40" t="s">
        <v>42</v>
      </c>
      <c r="N23" s="40">
        <v>2</v>
      </c>
    </row>
    <row r="24" spans="2:14" ht="15">
      <c r="B24" s="20"/>
      <c r="H24" s="40">
        <f>Strategic!E7</f>
        <v>0</v>
      </c>
      <c r="I24" s="40">
        <f>Strategic!F7</f>
        <v>0</v>
      </c>
      <c r="J24" s="40">
        <f t="shared" si="1"/>
        <v>0</v>
      </c>
      <c r="K24" s="40">
        <f t="shared" si="2"/>
        <v>0</v>
      </c>
      <c r="M24" s="40" t="s">
        <v>43</v>
      </c>
      <c r="N24" s="40">
        <v>1</v>
      </c>
    </row>
    <row r="25" spans="2:14" ht="15">
      <c r="B25" s="20"/>
      <c r="H25" s="40">
        <f>Strategic!E8</f>
        <v>0</v>
      </c>
      <c r="I25" s="40">
        <f>Strategic!F8</f>
        <v>0</v>
      </c>
      <c r="J25" s="40">
        <f t="shared" si="1"/>
        <v>0</v>
      </c>
      <c r="K25" s="40">
        <f t="shared" si="2"/>
        <v>0</v>
      </c>
      <c r="M25" s="40" t="s">
        <v>3</v>
      </c>
      <c r="N25" s="40">
        <v>0</v>
      </c>
    </row>
    <row r="26" spans="8:11" ht="15">
      <c r="H26" s="40">
        <f>Strategic!E9</f>
        <v>0</v>
      </c>
      <c r="I26" s="40">
        <f>Strategic!F9</f>
        <v>0</v>
      </c>
      <c r="J26" s="40">
        <f t="shared" si="1"/>
        <v>0</v>
      </c>
      <c r="K26" s="40">
        <f t="shared" si="2"/>
        <v>0</v>
      </c>
    </row>
    <row r="27" spans="8:11" ht="15">
      <c r="H27" s="40">
        <f>Strategic!E10</f>
        <v>0</v>
      </c>
      <c r="I27" s="40">
        <f>Strategic!F10</f>
        <v>0</v>
      </c>
      <c r="J27" s="40">
        <f t="shared" si="1"/>
        <v>0</v>
      </c>
      <c r="K27" s="40">
        <f t="shared" si="2"/>
        <v>0</v>
      </c>
    </row>
    <row r="28" spans="8:11" ht="15">
      <c r="H28" s="40">
        <f>Strategic!E11</f>
        <v>0</v>
      </c>
      <c r="I28" s="40">
        <f>Strategic!F11</f>
        <v>0</v>
      </c>
      <c r="J28" s="40">
        <f t="shared" si="1"/>
        <v>0</v>
      </c>
      <c r="K28" s="40">
        <f t="shared" si="2"/>
        <v>0</v>
      </c>
    </row>
    <row r="29" spans="8:11" ht="15">
      <c r="H29" s="40">
        <f>Strategic!E12</f>
        <v>0</v>
      </c>
      <c r="I29" s="40">
        <f>Strategic!F12</f>
        <v>0</v>
      </c>
      <c r="J29" s="40">
        <f t="shared" si="1"/>
        <v>0</v>
      </c>
      <c r="K29" s="40">
        <f t="shared" si="2"/>
        <v>0</v>
      </c>
    </row>
    <row r="30" spans="8:11" ht="15">
      <c r="H30" s="40">
        <f>Strategic!E13</f>
        <v>0</v>
      </c>
      <c r="I30" s="40">
        <f>Strategic!F13</f>
        <v>0</v>
      </c>
      <c r="J30" s="40">
        <f t="shared" si="1"/>
        <v>0</v>
      </c>
      <c r="K30" s="40">
        <f t="shared" si="2"/>
        <v>0</v>
      </c>
    </row>
    <row r="31" spans="8:11" ht="15">
      <c r="H31" s="40">
        <f>Strategic!E14</f>
        <v>0</v>
      </c>
      <c r="I31" s="40">
        <f>Strategic!F14</f>
        <v>0</v>
      </c>
      <c r="J31" s="40">
        <f t="shared" si="1"/>
        <v>0</v>
      </c>
      <c r="K31" s="40">
        <f t="shared" si="2"/>
        <v>0</v>
      </c>
    </row>
    <row r="32" spans="8:11" ht="15">
      <c r="H32" s="40">
        <f>Strategic!E15</f>
        <v>0</v>
      </c>
      <c r="I32" s="40">
        <f>Strategic!F15</f>
        <v>0</v>
      </c>
      <c r="J32" s="40">
        <f t="shared" si="1"/>
        <v>0</v>
      </c>
      <c r="K32" s="40">
        <f t="shared" si="2"/>
        <v>0</v>
      </c>
    </row>
    <row r="33" spans="8:11" ht="15">
      <c r="H33" s="40">
        <f>Strategic!E16</f>
        <v>0</v>
      </c>
      <c r="I33" s="40">
        <f>Strategic!F16</f>
        <v>0</v>
      </c>
      <c r="J33" s="40">
        <f t="shared" si="1"/>
        <v>0</v>
      </c>
      <c r="K33" s="40">
        <f t="shared" si="2"/>
        <v>0</v>
      </c>
    </row>
    <row r="34" spans="8:11" ht="15">
      <c r="H34" s="40">
        <f>Strategic!E17</f>
        <v>0</v>
      </c>
      <c r="I34" s="40">
        <f>Strategic!F17</f>
        <v>0</v>
      </c>
      <c r="J34" s="40">
        <f t="shared" si="1"/>
        <v>0</v>
      </c>
      <c r="K34" s="40">
        <f t="shared" si="2"/>
        <v>0</v>
      </c>
    </row>
    <row r="35" spans="5:14" ht="15">
      <c r="E35" s="37"/>
      <c r="F35" s="37"/>
      <c r="G35" s="37"/>
      <c r="H35" s="44"/>
      <c r="I35" s="44"/>
      <c r="J35" s="42">
        <f>IF(ISERR(_xlfn.AVERAGEIF(J20:J34,"&lt;&gt;0")),0,_xlfn.AVERAGEIF(J20:J34,"&lt;&gt;0"))</f>
        <v>0</v>
      </c>
      <c r="K35" s="42">
        <f>IF(ISERR(_xlfn.AVERAGEIF(K20:K34,"&lt;&gt;0")),0,_xlfn.AVERAGEIF(K20:K34,"&lt;&gt;0"))</f>
        <v>0</v>
      </c>
      <c r="L35" s="42"/>
      <c r="M35" s="42"/>
      <c r="N35" s="42"/>
    </row>
    <row r="36" spans="5:14" ht="15">
      <c r="E36" s="36"/>
      <c r="F36" s="36"/>
      <c r="G36" s="36"/>
      <c r="H36" s="43" t="s">
        <v>1</v>
      </c>
      <c r="I36" s="43" t="s">
        <v>1</v>
      </c>
      <c r="J36" s="41" t="s">
        <v>1</v>
      </c>
      <c r="K36" s="41" t="s">
        <v>62</v>
      </c>
      <c r="L36" s="41"/>
      <c r="M36" s="41"/>
      <c r="N36" s="41"/>
    </row>
    <row r="37" spans="8:11" ht="15">
      <c r="H37" s="40">
        <f>Financial!F3</f>
        <v>0</v>
      </c>
      <c r="I37" s="40">
        <f>Financial!G3</f>
        <v>0</v>
      </c>
      <c r="J37" s="40">
        <f aca="true" t="shared" si="3" ref="J37:J51">IF(ISNA(VLOOKUP(H37,$M$20:$N$25,2,FALSE)),0,VLOOKUP(H37,$M$20:$N$25,2,FALSE))</f>
        <v>0</v>
      </c>
      <c r="K37" s="40">
        <f aca="true" t="shared" si="4" ref="K37:K51">IF(ISNA(VLOOKUP(I37,$M$20:$N$25,2,FALSE)),0,VLOOKUP(I37,$M$20:$N$25,2,FALSE))</f>
        <v>0</v>
      </c>
    </row>
    <row r="38" spans="8:11" ht="15">
      <c r="H38" s="40">
        <f>Financial!F4</f>
        <v>0</v>
      </c>
      <c r="I38" s="40">
        <f>Financial!G4</f>
        <v>0</v>
      </c>
      <c r="J38" s="40">
        <f t="shared" si="3"/>
        <v>0</v>
      </c>
      <c r="K38" s="40">
        <f t="shared" si="4"/>
        <v>0</v>
      </c>
    </row>
    <row r="39" spans="8:11" ht="15">
      <c r="H39" s="40">
        <f>Financial!F5</f>
        <v>0</v>
      </c>
      <c r="I39" s="40">
        <f>Financial!G5</f>
        <v>0</v>
      </c>
      <c r="J39" s="40">
        <f t="shared" si="3"/>
        <v>0</v>
      </c>
      <c r="K39" s="40">
        <f t="shared" si="4"/>
        <v>0</v>
      </c>
    </row>
    <row r="40" spans="8:11" ht="15">
      <c r="H40" s="40">
        <f>Financial!F6</f>
        <v>0</v>
      </c>
      <c r="I40" s="40">
        <f>Financial!G6</f>
        <v>0</v>
      </c>
      <c r="J40" s="40">
        <f t="shared" si="3"/>
        <v>0</v>
      </c>
      <c r="K40" s="40">
        <f t="shared" si="4"/>
        <v>0</v>
      </c>
    </row>
    <row r="41" spans="8:11" ht="15">
      <c r="H41" s="40">
        <f>Financial!F7</f>
        <v>0</v>
      </c>
      <c r="I41" s="40">
        <f>Financial!G7</f>
        <v>0</v>
      </c>
      <c r="J41" s="40">
        <f t="shared" si="3"/>
        <v>0</v>
      </c>
      <c r="K41" s="40">
        <f t="shared" si="4"/>
        <v>0</v>
      </c>
    </row>
    <row r="42" spans="8:11" ht="15">
      <c r="H42" s="40">
        <f>Financial!F8</f>
        <v>0</v>
      </c>
      <c r="I42" s="40">
        <f>Financial!G8</f>
        <v>0</v>
      </c>
      <c r="J42" s="40">
        <f t="shared" si="3"/>
        <v>0</v>
      </c>
      <c r="K42" s="40">
        <f t="shared" si="4"/>
        <v>0</v>
      </c>
    </row>
    <row r="43" spans="8:11" ht="15">
      <c r="H43" s="40">
        <f>Financial!F9</f>
        <v>0</v>
      </c>
      <c r="I43" s="40">
        <f>Financial!G9</f>
        <v>0</v>
      </c>
      <c r="J43" s="40">
        <f t="shared" si="3"/>
        <v>0</v>
      </c>
      <c r="K43" s="40">
        <f t="shared" si="4"/>
        <v>0</v>
      </c>
    </row>
    <row r="44" spans="8:11" ht="15">
      <c r="H44" s="40">
        <f>Financial!F10</f>
        <v>0</v>
      </c>
      <c r="I44" s="40">
        <f>Financial!G10</f>
        <v>0</v>
      </c>
      <c r="J44" s="40">
        <f t="shared" si="3"/>
        <v>0</v>
      </c>
      <c r="K44" s="40">
        <f t="shared" si="4"/>
        <v>0</v>
      </c>
    </row>
    <row r="45" spans="8:11" ht="15">
      <c r="H45" s="40">
        <f>Financial!F11</f>
        <v>0</v>
      </c>
      <c r="I45" s="40">
        <f>Financial!G11</f>
        <v>0</v>
      </c>
      <c r="J45" s="40">
        <f t="shared" si="3"/>
        <v>0</v>
      </c>
      <c r="K45" s="40">
        <f t="shared" si="4"/>
        <v>0</v>
      </c>
    </row>
    <row r="46" spans="8:11" ht="15">
      <c r="H46" s="40">
        <f>Financial!F12</f>
        <v>0</v>
      </c>
      <c r="I46" s="40">
        <f>Financial!G12</f>
        <v>0</v>
      </c>
      <c r="J46" s="40">
        <f t="shared" si="3"/>
        <v>0</v>
      </c>
      <c r="K46" s="40">
        <f t="shared" si="4"/>
        <v>0</v>
      </c>
    </row>
    <row r="47" spans="8:11" ht="15">
      <c r="H47" s="40">
        <f>Financial!F13</f>
        <v>0</v>
      </c>
      <c r="I47" s="40">
        <f>Financial!G13</f>
        <v>0</v>
      </c>
      <c r="J47" s="40">
        <f t="shared" si="3"/>
        <v>0</v>
      </c>
      <c r="K47" s="40">
        <f t="shared" si="4"/>
        <v>0</v>
      </c>
    </row>
    <row r="48" spans="8:11" ht="15">
      <c r="H48" s="40">
        <f>Financial!F14</f>
        <v>0</v>
      </c>
      <c r="I48" s="40">
        <f>Financial!G14</f>
        <v>0</v>
      </c>
      <c r="J48" s="40">
        <f t="shared" si="3"/>
        <v>0</v>
      </c>
      <c r="K48" s="40">
        <f t="shared" si="4"/>
        <v>0</v>
      </c>
    </row>
    <row r="49" spans="8:11" ht="15">
      <c r="H49" s="40">
        <f>Financial!F15</f>
        <v>0</v>
      </c>
      <c r="I49" s="40">
        <f>Financial!G15</f>
        <v>0</v>
      </c>
      <c r="J49" s="40">
        <f t="shared" si="3"/>
        <v>0</v>
      </c>
      <c r="K49" s="40">
        <f t="shared" si="4"/>
        <v>0</v>
      </c>
    </row>
    <row r="50" spans="8:11" ht="15">
      <c r="H50" s="40">
        <f>Financial!F16</f>
        <v>0</v>
      </c>
      <c r="I50" s="40">
        <f>Financial!G16</f>
        <v>0</v>
      </c>
      <c r="J50" s="40">
        <f t="shared" si="3"/>
        <v>0</v>
      </c>
      <c r="K50" s="40">
        <f t="shared" si="4"/>
        <v>0</v>
      </c>
    </row>
    <row r="51" spans="8:11" ht="15">
      <c r="H51" s="40">
        <f>Financial!F17</f>
        <v>0</v>
      </c>
      <c r="I51" s="40">
        <f>Financial!G17</f>
        <v>0</v>
      </c>
      <c r="J51" s="40">
        <f t="shared" si="3"/>
        <v>0</v>
      </c>
      <c r="K51" s="40">
        <f t="shared" si="4"/>
        <v>0</v>
      </c>
    </row>
    <row r="52" spans="5:14" ht="15">
      <c r="E52" s="37"/>
      <c r="F52" s="37"/>
      <c r="G52" s="37"/>
      <c r="H52" s="44">
        <f>AVERAGE(H37:H51)</f>
        <v>0</v>
      </c>
      <c r="I52" s="44">
        <f>AVERAGE(I37:I51)</f>
        <v>0</v>
      </c>
      <c r="J52" s="42">
        <f>IF(ISERR(_xlfn.AVERAGEIF(J37:J51,"&lt;&gt;0")),0,_xlfn.AVERAGEIF(J37:J51,"&lt;&gt;0"))</f>
        <v>0</v>
      </c>
      <c r="K52" s="42">
        <f>IF(ISERR(_xlfn.AVERAGEIF(K37:K51,"&lt;&gt;0")),0,_xlfn.AVERAGEIF(K37:K51,"&lt;&gt;0"))</f>
        <v>0</v>
      </c>
      <c r="L52" s="42"/>
      <c r="M52" s="42"/>
      <c r="N52" s="42"/>
    </row>
    <row r="53" spans="5:14" ht="15">
      <c r="E53" s="36"/>
      <c r="F53" s="36"/>
      <c r="G53" s="36"/>
      <c r="H53" s="43" t="s">
        <v>1</v>
      </c>
      <c r="I53" s="43" t="s">
        <v>1</v>
      </c>
      <c r="J53" s="41" t="s">
        <v>1</v>
      </c>
      <c r="K53" s="41" t="s">
        <v>62</v>
      </c>
      <c r="L53" s="41"/>
      <c r="M53" s="41"/>
      <c r="N53" s="41"/>
    </row>
    <row r="54" spans="8:11" ht="15">
      <c r="H54" s="40">
        <f>Compliance!F3</f>
        <v>0</v>
      </c>
      <c r="I54" s="40">
        <f>Compliance!G3</f>
        <v>0</v>
      </c>
      <c r="J54" s="40">
        <f aca="true" t="shared" si="5" ref="J54:J68">IF(ISNA(VLOOKUP(H54,$M$20:$N$25,2,FALSE)),0,VLOOKUP(H54,$M$20:$N$25,2,FALSE))</f>
        <v>0</v>
      </c>
      <c r="K54" s="40">
        <f aca="true" t="shared" si="6" ref="K54:K68">IF(ISNA(VLOOKUP(I54,$M$20:$N$25,2,FALSE)),0,VLOOKUP(I54,$M$20:$N$25,2,FALSE))</f>
        <v>0</v>
      </c>
    </row>
    <row r="55" spans="8:11" ht="15">
      <c r="H55" s="40">
        <f>Compliance!F4</f>
        <v>0</v>
      </c>
      <c r="I55" s="40">
        <f>Compliance!G4</f>
        <v>0</v>
      </c>
      <c r="J55" s="40">
        <f t="shared" si="5"/>
        <v>0</v>
      </c>
      <c r="K55" s="40">
        <f t="shared" si="6"/>
        <v>0</v>
      </c>
    </row>
    <row r="56" spans="8:11" ht="15">
      <c r="H56" s="40">
        <f>Compliance!F5</f>
        <v>0</v>
      </c>
      <c r="I56" s="40">
        <f>Compliance!G5</f>
        <v>0</v>
      </c>
      <c r="J56" s="40">
        <f t="shared" si="5"/>
        <v>0</v>
      </c>
      <c r="K56" s="40">
        <f t="shared" si="6"/>
        <v>0</v>
      </c>
    </row>
    <row r="57" spans="8:11" ht="15">
      <c r="H57" s="40">
        <f>Compliance!F6</f>
        <v>0</v>
      </c>
      <c r="I57" s="40">
        <f>Compliance!G6</f>
        <v>0</v>
      </c>
      <c r="J57" s="40">
        <f t="shared" si="5"/>
        <v>0</v>
      </c>
      <c r="K57" s="40">
        <f t="shared" si="6"/>
        <v>0</v>
      </c>
    </row>
    <row r="58" spans="8:11" ht="15">
      <c r="H58" s="40">
        <f>Compliance!F7</f>
        <v>0</v>
      </c>
      <c r="I58" s="40">
        <f>Compliance!G7</f>
        <v>0</v>
      </c>
      <c r="J58" s="40">
        <f t="shared" si="5"/>
        <v>0</v>
      </c>
      <c r="K58" s="40">
        <f t="shared" si="6"/>
        <v>0</v>
      </c>
    </row>
    <row r="59" spans="8:11" ht="15">
      <c r="H59" s="40">
        <f>Compliance!F8</f>
        <v>0</v>
      </c>
      <c r="I59" s="40">
        <f>Compliance!G8</f>
        <v>0</v>
      </c>
      <c r="J59" s="40">
        <f t="shared" si="5"/>
        <v>0</v>
      </c>
      <c r="K59" s="40">
        <f t="shared" si="6"/>
        <v>0</v>
      </c>
    </row>
    <row r="60" spans="8:11" ht="15">
      <c r="H60" s="40">
        <f>Compliance!F9</f>
        <v>0</v>
      </c>
      <c r="I60" s="40">
        <f>Compliance!G9</f>
        <v>0</v>
      </c>
      <c r="J60" s="40">
        <f t="shared" si="5"/>
        <v>0</v>
      </c>
      <c r="K60" s="40">
        <f t="shared" si="6"/>
        <v>0</v>
      </c>
    </row>
    <row r="61" spans="8:11" ht="15">
      <c r="H61" s="40">
        <f>Compliance!F10</f>
        <v>0</v>
      </c>
      <c r="I61" s="40">
        <f>Compliance!G10</f>
        <v>0</v>
      </c>
      <c r="J61" s="40">
        <f t="shared" si="5"/>
        <v>0</v>
      </c>
      <c r="K61" s="40">
        <f t="shared" si="6"/>
        <v>0</v>
      </c>
    </row>
    <row r="62" spans="8:11" ht="15">
      <c r="H62" s="40">
        <f>Compliance!F11</f>
        <v>0</v>
      </c>
      <c r="I62" s="40">
        <f>Compliance!G11</f>
        <v>0</v>
      </c>
      <c r="J62" s="40">
        <f t="shared" si="5"/>
        <v>0</v>
      </c>
      <c r="K62" s="40">
        <f t="shared" si="6"/>
        <v>0</v>
      </c>
    </row>
    <row r="63" spans="8:11" ht="15">
      <c r="H63" s="40">
        <f>Compliance!F12</f>
        <v>0</v>
      </c>
      <c r="I63" s="40">
        <f>Compliance!G12</f>
        <v>0</v>
      </c>
      <c r="J63" s="40">
        <f t="shared" si="5"/>
        <v>0</v>
      </c>
      <c r="K63" s="40">
        <f t="shared" si="6"/>
        <v>0</v>
      </c>
    </row>
    <row r="64" spans="8:11" ht="15">
      <c r="H64" s="40">
        <f>Compliance!F13</f>
        <v>0</v>
      </c>
      <c r="I64" s="40">
        <f>Compliance!G13</f>
        <v>0</v>
      </c>
      <c r="J64" s="40">
        <f t="shared" si="5"/>
        <v>0</v>
      </c>
      <c r="K64" s="40">
        <f t="shared" si="6"/>
        <v>0</v>
      </c>
    </row>
    <row r="65" spans="8:11" ht="15">
      <c r="H65" s="40">
        <f>Compliance!F14</f>
        <v>0</v>
      </c>
      <c r="I65" s="40">
        <f>Compliance!G14</f>
        <v>0</v>
      </c>
      <c r="J65" s="40">
        <f t="shared" si="5"/>
        <v>0</v>
      </c>
      <c r="K65" s="40">
        <f t="shared" si="6"/>
        <v>0</v>
      </c>
    </row>
    <row r="66" spans="8:11" ht="15">
      <c r="H66" s="40">
        <f>Compliance!F16</f>
        <v>0</v>
      </c>
      <c r="I66" s="40">
        <f>Compliance!G16</f>
        <v>0</v>
      </c>
      <c r="J66" s="40">
        <f t="shared" si="5"/>
        <v>0</v>
      </c>
      <c r="K66" s="40">
        <f t="shared" si="6"/>
        <v>0</v>
      </c>
    </row>
    <row r="67" spans="8:11" ht="15">
      <c r="H67" s="40">
        <f>Compliance!F17</f>
        <v>0</v>
      </c>
      <c r="I67" s="40">
        <f>Compliance!G17</f>
        <v>0</v>
      </c>
      <c r="J67" s="40">
        <f t="shared" si="5"/>
        <v>0</v>
      </c>
      <c r="K67" s="40">
        <f t="shared" si="6"/>
        <v>0</v>
      </c>
    </row>
    <row r="68" spans="8:11" ht="15">
      <c r="H68" s="40">
        <f>Compliance!F18</f>
        <v>0</v>
      </c>
      <c r="I68" s="40">
        <f>Compliance!G18</f>
        <v>0</v>
      </c>
      <c r="J68" s="40">
        <f t="shared" si="5"/>
        <v>0</v>
      </c>
      <c r="K68" s="40">
        <f t="shared" si="6"/>
        <v>0</v>
      </c>
    </row>
    <row r="69" spans="5:14" ht="15">
      <c r="E69" s="37"/>
      <c r="F69" s="37"/>
      <c r="G69" s="37"/>
      <c r="H69" s="44">
        <f>AVERAGE(H55:H68)</f>
        <v>0</v>
      </c>
      <c r="I69" s="44">
        <f>AVERAGE(I55:I68)</f>
        <v>0</v>
      </c>
      <c r="J69" s="42">
        <f>IF(ISERR(_xlfn.AVERAGEIF(J54:J68,"&lt;&gt;0")),0,_xlfn.AVERAGEIF(J54:J68,"&lt;&gt;0"))</f>
        <v>0</v>
      </c>
      <c r="K69" s="42">
        <f>IF(ISERR(_xlfn.AVERAGEIF(K54:K68,"&lt;&gt;0")),0,_xlfn.AVERAGEIF(K54:K68,"&lt;&gt;0"))</f>
        <v>0</v>
      </c>
      <c r="L69" s="42"/>
      <c r="M69" s="42"/>
      <c r="N69" s="42"/>
    </row>
    <row r="70" spans="5:14" ht="15">
      <c r="E70" s="36"/>
      <c r="F70" s="36"/>
      <c r="G70" s="36"/>
      <c r="H70" s="43" t="s">
        <v>1</v>
      </c>
      <c r="I70" s="43" t="s">
        <v>1</v>
      </c>
      <c r="J70" s="41" t="s">
        <v>1</v>
      </c>
      <c r="K70" s="41" t="s">
        <v>62</v>
      </c>
      <c r="L70" s="41"/>
      <c r="M70" s="41"/>
      <c r="N70" s="41"/>
    </row>
    <row r="71" spans="8:11" ht="15">
      <c r="H71" s="40">
        <f>Reputational!F3</f>
        <v>0</v>
      </c>
      <c r="I71" s="40">
        <f>Reputational!G3</f>
        <v>0</v>
      </c>
      <c r="J71" s="40">
        <f aca="true" t="shared" si="7" ref="J71:J85">IF(ISNA(VLOOKUP(H71,$M$20:$N$25,2,FALSE)),0,VLOOKUP(H71,$M$20:$N$25,2,FALSE))</f>
        <v>0</v>
      </c>
      <c r="K71" s="40">
        <f aca="true" t="shared" si="8" ref="K71:K85">IF(ISNA(VLOOKUP(I71,$M$20:$N$25,2,FALSE)),0,VLOOKUP(I71,$M$20:$N$25,2,FALSE))</f>
        <v>0</v>
      </c>
    </row>
    <row r="72" spans="8:11" ht="15">
      <c r="H72" s="40">
        <f>Reputational!F4</f>
        <v>0</v>
      </c>
      <c r="I72" s="40">
        <f>Reputational!G4</f>
        <v>0</v>
      </c>
      <c r="J72" s="40">
        <f t="shared" si="7"/>
        <v>0</v>
      </c>
      <c r="K72" s="40">
        <f t="shared" si="8"/>
        <v>0</v>
      </c>
    </row>
    <row r="73" spans="8:11" ht="15">
      <c r="H73" s="40">
        <f>Reputational!F5</f>
        <v>0</v>
      </c>
      <c r="I73" s="40">
        <f>Reputational!G5</f>
        <v>0</v>
      </c>
      <c r="J73" s="40">
        <f t="shared" si="7"/>
        <v>0</v>
      </c>
      <c r="K73" s="40">
        <f t="shared" si="8"/>
        <v>0</v>
      </c>
    </row>
    <row r="74" spans="8:11" ht="15">
      <c r="H74" s="40">
        <f>Reputational!F6</f>
        <v>0</v>
      </c>
      <c r="I74" s="40">
        <f>Reputational!G6</f>
        <v>0</v>
      </c>
      <c r="J74" s="40">
        <f t="shared" si="7"/>
        <v>0</v>
      </c>
      <c r="K74" s="40">
        <f t="shared" si="8"/>
        <v>0</v>
      </c>
    </row>
    <row r="75" spans="8:11" ht="15">
      <c r="H75" s="40">
        <f>Reputational!F7</f>
        <v>0</v>
      </c>
      <c r="I75" s="40">
        <f>Reputational!G7</f>
        <v>0</v>
      </c>
      <c r="J75" s="40">
        <f t="shared" si="7"/>
        <v>0</v>
      </c>
      <c r="K75" s="40">
        <f t="shared" si="8"/>
        <v>0</v>
      </c>
    </row>
    <row r="76" spans="8:11" ht="15">
      <c r="H76" s="40">
        <f>Reputational!F8</f>
        <v>0</v>
      </c>
      <c r="I76" s="40">
        <f>Reputational!G8</f>
        <v>0</v>
      </c>
      <c r="J76" s="40">
        <f t="shared" si="7"/>
        <v>0</v>
      </c>
      <c r="K76" s="40">
        <f t="shared" si="8"/>
        <v>0</v>
      </c>
    </row>
    <row r="77" spans="8:11" ht="15">
      <c r="H77" s="40">
        <f>Reputational!F9</f>
        <v>0</v>
      </c>
      <c r="I77" s="40">
        <f>Reputational!G9</f>
        <v>0</v>
      </c>
      <c r="J77" s="40">
        <f t="shared" si="7"/>
        <v>0</v>
      </c>
      <c r="K77" s="40">
        <f t="shared" si="8"/>
        <v>0</v>
      </c>
    </row>
    <row r="78" spans="8:11" ht="15">
      <c r="H78" s="40">
        <f>Reputational!F10</f>
        <v>0</v>
      </c>
      <c r="I78" s="40">
        <f>Reputational!G10</f>
        <v>0</v>
      </c>
      <c r="J78" s="40">
        <f t="shared" si="7"/>
        <v>0</v>
      </c>
      <c r="K78" s="40">
        <f t="shared" si="8"/>
        <v>0</v>
      </c>
    </row>
    <row r="79" spans="8:11" ht="15">
      <c r="H79" s="40">
        <f>Reputational!F11</f>
        <v>0</v>
      </c>
      <c r="I79" s="40">
        <f>Reputational!G11</f>
        <v>0</v>
      </c>
      <c r="J79" s="40">
        <f t="shared" si="7"/>
        <v>0</v>
      </c>
      <c r="K79" s="40">
        <f t="shared" si="8"/>
        <v>0</v>
      </c>
    </row>
    <row r="80" spans="8:11" ht="15">
      <c r="H80" s="40">
        <f>Reputational!F12</f>
        <v>0</v>
      </c>
      <c r="I80" s="40">
        <f>Reputational!G12</f>
        <v>0</v>
      </c>
      <c r="J80" s="40">
        <f t="shared" si="7"/>
        <v>0</v>
      </c>
      <c r="K80" s="40">
        <f t="shared" si="8"/>
        <v>0</v>
      </c>
    </row>
    <row r="81" spans="8:11" ht="15">
      <c r="H81" s="40">
        <f>Reputational!F13</f>
        <v>0</v>
      </c>
      <c r="I81" s="40">
        <f>Reputational!G13</f>
        <v>0</v>
      </c>
      <c r="J81" s="40">
        <f t="shared" si="7"/>
        <v>0</v>
      </c>
      <c r="K81" s="40">
        <f t="shared" si="8"/>
        <v>0</v>
      </c>
    </row>
    <row r="82" spans="8:11" ht="15">
      <c r="H82" s="40">
        <f>Reputational!F14</f>
        <v>0</v>
      </c>
      <c r="I82" s="40">
        <f>Reputational!G14</f>
        <v>0</v>
      </c>
      <c r="J82" s="40">
        <f t="shared" si="7"/>
        <v>0</v>
      </c>
      <c r="K82" s="40">
        <f t="shared" si="8"/>
        <v>0</v>
      </c>
    </row>
    <row r="83" spans="8:11" ht="15">
      <c r="H83" s="40">
        <f>Reputational!F15</f>
        <v>0</v>
      </c>
      <c r="I83" s="40">
        <f>Reputational!G15</f>
        <v>0</v>
      </c>
      <c r="J83" s="40">
        <f t="shared" si="7"/>
        <v>0</v>
      </c>
      <c r="K83" s="40">
        <f t="shared" si="8"/>
        <v>0</v>
      </c>
    </row>
    <row r="84" spans="8:11" ht="15">
      <c r="H84" s="40">
        <f>Reputational!F16</f>
        <v>0</v>
      </c>
      <c r="I84" s="40">
        <f>Reputational!G16</f>
        <v>0</v>
      </c>
      <c r="J84" s="40">
        <f t="shared" si="7"/>
        <v>0</v>
      </c>
      <c r="K84" s="40">
        <f t="shared" si="8"/>
        <v>0</v>
      </c>
    </row>
    <row r="85" spans="8:11" ht="15">
      <c r="H85" s="40">
        <f>Reputational!F17</f>
        <v>0</v>
      </c>
      <c r="I85" s="40">
        <f>Reputational!G17</f>
        <v>0</v>
      </c>
      <c r="J85" s="40">
        <f t="shared" si="7"/>
        <v>0</v>
      </c>
      <c r="K85" s="40">
        <f t="shared" si="8"/>
        <v>0</v>
      </c>
    </row>
    <row r="86" spans="5:14" ht="15">
      <c r="E86" s="37"/>
      <c r="F86" s="37"/>
      <c r="G86" s="37"/>
      <c r="H86" s="44">
        <f>AVERAGE(H71:H85)</f>
        <v>0</v>
      </c>
      <c r="I86" s="44">
        <f>AVERAGE(I71:I85)</f>
        <v>0</v>
      </c>
      <c r="J86" s="42">
        <f>IF(ISERR(_xlfn.AVERAGEIF(J71:J85,"&lt;&gt;0")),0,_xlfn.AVERAGEIF(J71:J85,"&lt;&gt;0"))</f>
        <v>0</v>
      </c>
      <c r="K86" s="42">
        <f>IF(ISERR(_xlfn.AVERAGEIF(K71:K85,"&lt;&gt;0")),0,_xlfn.AVERAGEIF(K71:K85,"&lt;&gt;0"))</f>
        <v>0</v>
      </c>
      <c r="L86" s="42"/>
      <c r="M86" s="42"/>
      <c r="N86" s="42"/>
    </row>
    <row r="87" spans="5:14" ht="15">
      <c r="E87" s="36"/>
      <c r="F87" s="36"/>
      <c r="G87" s="36"/>
      <c r="H87" s="43" t="s">
        <v>1</v>
      </c>
      <c r="I87" s="43" t="s">
        <v>1</v>
      </c>
      <c r="J87" s="41" t="s">
        <v>1</v>
      </c>
      <c r="K87" s="41" t="s">
        <v>62</v>
      </c>
      <c r="L87" s="41"/>
      <c r="M87" s="41"/>
      <c r="N87" s="41"/>
    </row>
    <row r="88" spans="8:11" ht="15">
      <c r="H88" s="40">
        <f>Operational!F3</f>
        <v>0</v>
      </c>
      <c r="I88" s="40">
        <f>Operational!G3</f>
        <v>0</v>
      </c>
      <c r="J88" s="40">
        <f aca="true" t="shared" si="9" ref="J88:J102">IF(ISNA(VLOOKUP(H88,$M$20:$N$25,2,FALSE)),0,VLOOKUP(H88,$M$20:$N$25,2,FALSE))</f>
        <v>0</v>
      </c>
      <c r="K88" s="40">
        <f aca="true" t="shared" si="10" ref="K88:K102">IF(ISNA(VLOOKUP(I88,$M$20:$N$25,2,FALSE)),0,VLOOKUP(I88,$M$20:$N$25,2,FALSE))</f>
        <v>0</v>
      </c>
    </row>
    <row r="89" spans="8:11" ht="15">
      <c r="H89" s="40">
        <f>Operational!F4</f>
        <v>0</v>
      </c>
      <c r="I89" s="40">
        <f>Operational!G4</f>
        <v>0</v>
      </c>
      <c r="J89" s="40">
        <f t="shared" si="9"/>
        <v>0</v>
      </c>
      <c r="K89" s="40">
        <f t="shared" si="10"/>
        <v>0</v>
      </c>
    </row>
    <row r="90" spans="8:11" ht="15">
      <c r="H90" s="40">
        <f>Operational!F5</f>
        <v>0</v>
      </c>
      <c r="I90" s="40">
        <f>Operational!G5</f>
        <v>0</v>
      </c>
      <c r="J90" s="40">
        <f t="shared" si="9"/>
        <v>0</v>
      </c>
      <c r="K90" s="40">
        <f t="shared" si="10"/>
        <v>0</v>
      </c>
    </row>
    <row r="91" spans="8:11" ht="15">
      <c r="H91" s="40">
        <f>Operational!F6</f>
        <v>0</v>
      </c>
      <c r="I91" s="40">
        <f>Operational!G6</f>
        <v>0</v>
      </c>
      <c r="J91" s="40">
        <f t="shared" si="9"/>
        <v>0</v>
      </c>
      <c r="K91" s="40">
        <f t="shared" si="10"/>
        <v>0</v>
      </c>
    </row>
    <row r="92" spans="8:11" ht="15">
      <c r="H92" s="40">
        <f>Operational!F7</f>
        <v>0</v>
      </c>
      <c r="I92" s="40">
        <f>Operational!G7</f>
        <v>0</v>
      </c>
      <c r="J92" s="40">
        <f t="shared" si="9"/>
        <v>0</v>
      </c>
      <c r="K92" s="40">
        <f t="shared" si="10"/>
        <v>0</v>
      </c>
    </row>
    <row r="93" spans="8:11" ht="15">
      <c r="H93" s="40">
        <f>Operational!F8</f>
        <v>0</v>
      </c>
      <c r="I93" s="40">
        <f>Operational!G8</f>
        <v>0</v>
      </c>
      <c r="J93" s="40">
        <f t="shared" si="9"/>
        <v>0</v>
      </c>
      <c r="K93" s="40">
        <f t="shared" si="10"/>
        <v>0</v>
      </c>
    </row>
    <row r="94" spans="8:11" ht="15">
      <c r="H94" s="40">
        <f>Operational!F9</f>
        <v>0</v>
      </c>
      <c r="I94" s="40">
        <f>Operational!G9</f>
        <v>0</v>
      </c>
      <c r="J94" s="40">
        <f t="shared" si="9"/>
        <v>0</v>
      </c>
      <c r="K94" s="40">
        <f t="shared" si="10"/>
        <v>0</v>
      </c>
    </row>
    <row r="95" spans="8:11" ht="15">
      <c r="H95" s="40">
        <f>Operational!F10</f>
        <v>0</v>
      </c>
      <c r="I95" s="40">
        <f>Operational!G10</f>
        <v>0</v>
      </c>
      <c r="J95" s="40">
        <f t="shared" si="9"/>
        <v>0</v>
      </c>
      <c r="K95" s="40">
        <f t="shared" si="10"/>
        <v>0</v>
      </c>
    </row>
    <row r="96" spans="8:11" ht="15">
      <c r="H96" s="40">
        <f>Operational!F11</f>
        <v>0</v>
      </c>
      <c r="I96" s="40">
        <f>Operational!G11</f>
        <v>0</v>
      </c>
      <c r="J96" s="40">
        <f t="shared" si="9"/>
        <v>0</v>
      </c>
      <c r="K96" s="40">
        <f t="shared" si="10"/>
        <v>0</v>
      </c>
    </row>
    <row r="97" spans="8:11" ht="15">
      <c r="H97" s="40">
        <f>Operational!F12</f>
        <v>0</v>
      </c>
      <c r="I97" s="40">
        <f>Operational!G12</f>
        <v>0</v>
      </c>
      <c r="J97" s="40">
        <f t="shared" si="9"/>
        <v>0</v>
      </c>
      <c r="K97" s="40">
        <f t="shared" si="10"/>
        <v>0</v>
      </c>
    </row>
    <row r="98" spans="8:11" ht="15">
      <c r="H98" s="40">
        <f>Operational!F13</f>
        <v>0</v>
      </c>
      <c r="I98" s="40">
        <f>Operational!G13</f>
        <v>0</v>
      </c>
      <c r="J98" s="40">
        <f t="shared" si="9"/>
        <v>0</v>
      </c>
      <c r="K98" s="40">
        <f t="shared" si="10"/>
        <v>0</v>
      </c>
    </row>
    <row r="99" spans="8:11" ht="15">
      <c r="H99" s="40">
        <f>Operational!F14</f>
        <v>0</v>
      </c>
      <c r="I99" s="40">
        <f>Operational!G14</f>
        <v>0</v>
      </c>
      <c r="J99" s="40">
        <f t="shared" si="9"/>
        <v>0</v>
      </c>
      <c r="K99" s="40">
        <f t="shared" si="10"/>
        <v>0</v>
      </c>
    </row>
    <row r="100" spans="8:11" ht="15">
      <c r="H100" s="40">
        <f>Operational!F15</f>
        <v>0</v>
      </c>
      <c r="I100" s="40">
        <f>Operational!G15</f>
        <v>0</v>
      </c>
      <c r="J100" s="40">
        <f t="shared" si="9"/>
        <v>0</v>
      </c>
      <c r="K100" s="40">
        <f t="shared" si="10"/>
        <v>0</v>
      </c>
    </row>
    <row r="101" spans="8:11" ht="15">
      <c r="H101" s="40">
        <f>Operational!F16</f>
        <v>0</v>
      </c>
      <c r="I101" s="40">
        <f>Operational!G16</f>
        <v>0</v>
      </c>
      <c r="J101" s="40">
        <f t="shared" si="9"/>
        <v>0</v>
      </c>
      <c r="K101" s="40">
        <f t="shared" si="10"/>
        <v>0</v>
      </c>
    </row>
    <row r="102" spans="8:11" ht="15">
      <c r="H102" s="40">
        <f>Operational!F17</f>
        <v>0</v>
      </c>
      <c r="I102" s="40">
        <f>Operational!G17</f>
        <v>0</v>
      </c>
      <c r="J102" s="40">
        <f t="shared" si="9"/>
        <v>0</v>
      </c>
      <c r="K102" s="40">
        <f t="shared" si="10"/>
        <v>0</v>
      </c>
    </row>
    <row r="103" spans="5:14" ht="15">
      <c r="E103" s="37"/>
      <c r="F103" s="37"/>
      <c r="G103" s="37"/>
      <c r="H103" s="44">
        <f>AVERAGE(H88:H102)</f>
        <v>0</v>
      </c>
      <c r="I103" s="44">
        <f>AVERAGE(I88:I102)</f>
        <v>0</v>
      </c>
      <c r="J103" s="42">
        <f>IF(ISERR(_xlfn.AVERAGEIF(J88:J102,"&lt;&gt;0")),0,_xlfn.AVERAGEIF(J88:J102,"&lt;&gt;0"))</f>
        <v>0</v>
      </c>
      <c r="K103" s="42">
        <f>IF(ISERR(_xlfn.AVERAGEIF(K88:K102,"&lt;&gt;0")),0,_xlfn.AVERAGEIF(K88:K102,"&lt;&gt;0"))</f>
        <v>0</v>
      </c>
      <c r="L103" s="42"/>
      <c r="M103" s="42"/>
      <c r="N103" s="42"/>
    </row>
    <row r="104" spans="5:14" ht="15">
      <c r="E104" s="36"/>
      <c r="F104" s="36"/>
      <c r="G104" s="36"/>
      <c r="H104" s="43" t="s">
        <v>1</v>
      </c>
      <c r="I104" s="43" t="s">
        <v>1</v>
      </c>
      <c r="J104" s="41" t="s">
        <v>1</v>
      </c>
      <c r="K104" s="41" t="s">
        <v>62</v>
      </c>
      <c r="L104" s="41"/>
      <c r="M104" s="41"/>
      <c r="N104" s="41"/>
    </row>
    <row r="105" spans="8:11" ht="15">
      <c r="H105" s="40">
        <f>Reporting!F3</f>
        <v>0</v>
      </c>
      <c r="I105" s="40">
        <f>Reporting!G3</f>
        <v>0</v>
      </c>
      <c r="J105" s="40">
        <f aca="true" t="shared" si="11" ref="J105:J119">IF(ISNA(VLOOKUP(H105,$M$20:$N$25,2,FALSE)),0,VLOOKUP(H105,$M$20:$N$25,2,FALSE))</f>
        <v>0</v>
      </c>
      <c r="K105" s="40">
        <f aca="true" t="shared" si="12" ref="K105:K119">IF(ISNA(VLOOKUP(I105,$M$20:$N$25,2,FALSE)),0,VLOOKUP(I105,$M$20:$N$25,2,FALSE))</f>
        <v>0</v>
      </c>
    </row>
    <row r="106" spans="8:11" ht="15">
      <c r="H106" s="40">
        <f>Reporting!F4</f>
        <v>0</v>
      </c>
      <c r="I106" s="40">
        <f>Reporting!G4</f>
        <v>0</v>
      </c>
      <c r="J106" s="40">
        <f t="shared" si="11"/>
        <v>0</v>
      </c>
      <c r="K106" s="40">
        <f t="shared" si="12"/>
        <v>0</v>
      </c>
    </row>
    <row r="107" spans="8:11" ht="15">
      <c r="H107" s="40">
        <f>Reporting!F5</f>
        <v>0</v>
      </c>
      <c r="I107" s="40">
        <f>Reporting!G5</f>
        <v>0</v>
      </c>
      <c r="J107" s="40">
        <f t="shared" si="11"/>
        <v>0</v>
      </c>
      <c r="K107" s="40">
        <f t="shared" si="12"/>
        <v>0</v>
      </c>
    </row>
    <row r="108" spans="8:11" ht="15">
      <c r="H108" s="40">
        <f>Reporting!F6</f>
        <v>0</v>
      </c>
      <c r="I108" s="40">
        <f>Reporting!G6</f>
        <v>0</v>
      </c>
      <c r="J108" s="40">
        <f t="shared" si="11"/>
        <v>0</v>
      </c>
      <c r="K108" s="40">
        <f t="shared" si="12"/>
        <v>0</v>
      </c>
    </row>
    <row r="109" spans="8:11" ht="15">
      <c r="H109" s="40">
        <f>Reporting!F7</f>
        <v>0</v>
      </c>
      <c r="I109" s="40">
        <f>Reporting!G7</f>
        <v>0</v>
      </c>
      <c r="J109" s="40">
        <f t="shared" si="11"/>
        <v>0</v>
      </c>
      <c r="K109" s="40">
        <f t="shared" si="12"/>
        <v>0</v>
      </c>
    </row>
    <row r="110" spans="8:11" ht="15">
      <c r="H110" s="40">
        <f>Reporting!F8</f>
        <v>0</v>
      </c>
      <c r="I110" s="40">
        <f>Reporting!G8</f>
        <v>0</v>
      </c>
      <c r="J110" s="40">
        <f t="shared" si="11"/>
        <v>0</v>
      </c>
      <c r="K110" s="40">
        <f t="shared" si="12"/>
        <v>0</v>
      </c>
    </row>
    <row r="111" spans="8:11" ht="15">
      <c r="H111" s="40">
        <f>Reporting!F9</f>
        <v>0</v>
      </c>
      <c r="I111" s="40">
        <f>Reporting!G9</f>
        <v>0</v>
      </c>
      <c r="J111" s="40">
        <f t="shared" si="11"/>
        <v>0</v>
      </c>
      <c r="K111" s="40">
        <f t="shared" si="12"/>
        <v>0</v>
      </c>
    </row>
    <row r="112" spans="8:11" ht="15">
      <c r="H112" s="40">
        <f>Reporting!F10</f>
        <v>0</v>
      </c>
      <c r="I112" s="40">
        <f>Reporting!G10</f>
        <v>0</v>
      </c>
      <c r="J112" s="40">
        <f t="shared" si="11"/>
        <v>0</v>
      </c>
      <c r="K112" s="40">
        <f t="shared" si="12"/>
        <v>0</v>
      </c>
    </row>
    <row r="113" spans="8:11" ht="15">
      <c r="H113" s="40">
        <f>Reporting!F11</f>
        <v>0</v>
      </c>
      <c r="I113" s="40">
        <f>Reporting!G11</f>
        <v>0</v>
      </c>
      <c r="J113" s="40">
        <f t="shared" si="11"/>
        <v>0</v>
      </c>
      <c r="K113" s="40">
        <f t="shared" si="12"/>
        <v>0</v>
      </c>
    </row>
    <row r="114" spans="8:11" ht="15">
      <c r="H114" s="40">
        <f>Reporting!F12</f>
        <v>0</v>
      </c>
      <c r="I114" s="40">
        <f>Reporting!G12</f>
        <v>0</v>
      </c>
      <c r="J114" s="40">
        <f t="shared" si="11"/>
        <v>0</v>
      </c>
      <c r="K114" s="40">
        <f t="shared" si="12"/>
        <v>0</v>
      </c>
    </row>
    <row r="115" spans="8:11" ht="15">
      <c r="H115" s="40">
        <f>Reporting!F13</f>
        <v>0</v>
      </c>
      <c r="I115" s="40">
        <f>Reporting!G13</f>
        <v>0</v>
      </c>
      <c r="J115" s="40">
        <f t="shared" si="11"/>
        <v>0</v>
      </c>
      <c r="K115" s="40">
        <f t="shared" si="12"/>
        <v>0</v>
      </c>
    </row>
    <row r="116" spans="8:11" ht="15">
      <c r="H116" s="40">
        <f>Reporting!F14</f>
        <v>0</v>
      </c>
      <c r="I116" s="40">
        <f>Reporting!G14</f>
        <v>0</v>
      </c>
      <c r="J116" s="40">
        <f t="shared" si="11"/>
        <v>0</v>
      </c>
      <c r="K116" s="40">
        <f t="shared" si="12"/>
        <v>0</v>
      </c>
    </row>
    <row r="117" spans="8:11" ht="15">
      <c r="H117" s="40">
        <f>Reporting!F15</f>
        <v>0</v>
      </c>
      <c r="I117" s="40">
        <f>Reporting!G15</f>
        <v>0</v>
      </c>
      <c r="J117" s="40">
        <f t="shared" si="11"/>
        <v>0</v>
      </c>
      <c r="K117" s="40">
        <f t="shared" si="12"/>
        <v>0</v>
      </c>
    </row>
    <row r="118" spans="3:11" ht="15">
      <c r="C118" s="3"/>
      <c r="H118" s="40">
        <f>Reporting!F16</f>
        <v>0</v>
      </c>
      <c r="I118" s="40">
        <f>Reporting!G16</f>
        <v>0</v>
      </c>
      <c r="J118" s="40">
        <f t="shared" si="11"/>
        <v>0</v>
      </c>
      <c r="K118" s="40">
        <f t="shared" si="12"/>
        <v>0</v>
      </c>
    </row>
    <row r="119" spans="8:11" ht="15">
      <c r="H119" s="40">
        <f>Reporting!F17</f>
        <v>0</v>
      </c>
      <c r="I119" s="40">
        <f>Reporting!G17</f>
        <v>0</v>
      </c>
      <c r="J119" s="40">
        <f t="shared" si="11"/>
        <v>0</v>
      </c>
      <c r="K119" s="40">
        <f t="shared" si="12"/>
        <v>0</v>
      </c>
    </row>
    <row r="120" spans="5:14" ht="30.75" customHeight="1">
      <c r="E120" s="37"/>
      <c r="F120" s="37"/>
      <c r="G120" s="37"/>
      <c r="H120" s="44">
        <f>AVERAGE(H105:H119)</f>
        <v>0</v>
      </c>
      <c r="I120" s="44">
        <f>AVERAGE(I105:I119)</f>
        <v>0</v>
      </c>
      <c r="J120" s="42">
        <f>IF(ISERR(_xlfn.AVERAGEIF(J105:J119,"&lt;&gt;0")),0,_xlfn.AVERAGEIF(J105:J119,"&lt;&gt;0"))</f>
        <v>0</v>
      </c>
      <c r="K120" s="42">
        <f>IF(ISERR(_xlfn.AVERAGEIF(K105:K119,"&lt;&gt;0")),0,_xlfn.AVERAGEIF(K105:K119,"&lt;&gt;0"))</f>
        <v>0</v>
      </c>
      <c r="L120" s="42"/>
      <c r="M120" s="42"/>
      <c r="N120" s="42"/>
    </row>
    <row r="121" ht="15">
      <c r="B121" s="1"/>
    </row>
    <row r="138" ht="15.75" thickBot="1"/>
    <row r="139" ht="15.75" thickBot="1">
      <c r="E139" s="35" t="s">
        <v>28</v>
      </c>
    </row>
  </sheetData>
  <sheetProtection/>
  <mergeCells count="2">
    <mergeCell ref="B1:C2"/>
    <mergeCell ref="B7:C15"/>
  </mergeCells>
  <hyperlinks>
    <hyperlink ref="E139" location="Intro!A1" display="Return to Introduction"/>
  </hyperlinks>
  <printOptions/>
  <pageMargins left="0.7" right="0.7" top="0.75" bottom="0.75" header="0.3" footer="0.3"/>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Bickmore Risk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Catanese</dc:creator>
  <cp:keywords/>
  <dc:description/>
  <cp:lastModifiedBy>Raul Torres</cp:lastModifiedBy>
  <cp:lastPrinted>2009-10-22T21:38:34Z</cp:lastPrinted>
  <dcterms:created xsi:type="dcterms:W3CDTF">2008-09-18T16:35:25Z</dcterms:created>
  <dcterms:modified xsi:type="dcterms:W3CDTF">2009-11-02T19:19:18Z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